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TEAVA DEPOZIT\august 2024\licitatie 27.08.2024\"/>
    </mc:Choice>
  </mc:AlternateContent>
  <xr:revisionPtr revIDLastSave="0" documentId="13_ncr:1_{FEFBA9C8-FF7F-4492-A9A9-9C27C09DE069}" xr6:coauthVersionLast="47" xr6:coauthVersionMax="47" xr10:uidLastSave="{00000000-0000-0000-0000-000000000000}"/>
  <bookViews>
    <workbookView xWindow="-108" yWindow="-108" windowWidth="23256" windowHeight="12576" xr2:uid="{726BE1C8-CC48-41FA-88BD-BF86F32D15A2}"/>
  </bookViews>
  <sheets>
    <sheet name="Sheet1" sheetId="1" r:id="rId1"/>
  </sheets>
  <definedNames>
    <definedName name="_xlnm._FilterDatabase" localSheetId="0" hidden="1">Sheet1!$A$5:$P$69</definedName>
    <definedName name="_xlnm.Print_Titles" localSheetId="0">Sheet1!$5:$5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1" l="1"/>
  <c r="M8" i="1"/>
  <c r="M9" i="1"/>
  <c r="M10" i="1"/>
  <c r="N10" i="1" s="1"/>
  <c r="M11" i="1"/>
  <c r="N11" i="1" s="1"/>
  <c r="M12" i="1"/>
  <c r="N12" i="1" s="1"/>
  <c r="M13" i="1"/>
  <c r="M14" i="1"/>
  <c r="M15" i="1"/>
  <c r="M16" i="1"/>
  <c r="N16" i="1" s="1"/>
  <c r="M17" i="1"/>
  <c r="N17" i="1" s="1"/>
  <c r="M18" i="1"/>
  <c r="N18" i="1" s="1"/>
  <c r="M19" i="1"/>
  <c r="M20" i="1"/>
  <c r="M21" i="1"/>
  <c r="M22" i="1"/>
  <c r="N22" i="1" s="1"/>
  <c r="M23" i="1"/>
  <c r="N23" i="1" s="1"/>
  <c r="M24" i="1"/>
  <c r="N24" i="1" s="1"/>
  <c r="M25" i="1"/>
  <c r="M26" i="1"/>
  <c r="M27" i="1"/>
  <c r="M28" i="1"/>
  <c r="N28" i="1" s="1"/>
  <c r="M29" i="1"/>
  <c r="N29" i="1" s="1"/>
  <c r="M30" i="1"/>
  <c r="N30" i="1" s="1"/>
  <c r="M31" i="1"/>
  <c r="M32" i="1"/>
  <c r="M33" i="1"/>
  <c r="M34" i="1"/>
  <c r="N34" i="1" s="1"/>
  <c r="M35" i="1"/>
  <c r="N35" i="1" s="1"/>
  <c r="M36" i="1"/>
  <c r="N36" i="1" s="1"/>
  <c r="M37" i="1"/>
  <c r="M38" i="1"/>
  <c r="M39" i="1"/>
  <c r="M40" i="1"/>
  <c r="N40" i="1" s="1"/>
  <c r="M41" i="1"/>
  <c r="N41" i="1" s="1"/>
  <c r="M42" i="1"/>
  <c r="N42" i="1" s="1"/>
  <c r="M43" i="1"/>
  <c r="M44" i="1"/>
  <c r="M45" i="1"/>
  <c r="M46" i="1"/>
  <c r="N46" i="1" s="1"/>
  <c r="M47" i="1"/>
  <c r="N47" i="1" s="1"/>
  <c r="M48" i="1"/>
  <c r="N48" i="1" s="1"/>
  <c r="M49" i="1"/>
  <c r="M50" i="1"/>
  <c r="M51" i="1"/>
  <c r="M52" i="1"/>
  <c r="N52" i="1" s="1"/>
  <c r="M53" i="1"/>
  <c r="N53" i="1" s="1"/>
  <c r="M54" i="1"/>
  <c r="N54" i="1" s="1"/>
  <c r="M55" i="1"/>
  <c r="M56" i="1"/>
  <c r="M57" i="1"/>
  <c r="M58" i="1"/>
  <c r="N58" i="1" s="1"/>
  <c r="M59" i="1"/>
  <c r="N59" i="1" s="1"/>
  <c r="M60" i="1"/>
  <c r="N60" i="1" s="1"/>
  <c r="M61" i="1"/>
  <c r="M62" i="1"/>
  <c r="M63" i="1"/>
  <c r="M64" i="1"/>
  <c r="N64" i="1" s="1"/>
  <c r="M65" i="1"/>
  <c r="N65" i="1" s="1"/>
  <c r="M66" i="1"/>
  <c r="N66" i="1" s="1"/>
  <c r="M67" i="1"/>
  <c r="M68" i="1"/>
  <c r="M6" i="1"/>
  <c r="N6" i="1" s="1"/>
  <c r="N26" i="1"/>
  <c r="N50" i="1"/>
  <c r="N7" i="1"/>
  <c r="N8" i="1"/>
  <c r="N9" i="1"/>
  <c r="N13" i="1"/>
  <c r="N14" i="1"/>
  <c r="N15" i="1"/>
  <c r="N19" i="1"/>
  <c r="N20" i="1"/>
  <c r="N21" i="1"/>
  <c r="N25" i="1"/>
  <c r="N27" i="1"/>
  <c r="N31" i="1"/>
  <c r="N32" i="1"/>
  <c r="N33" i="1"/>
  <c r="N37" i="1"/>
  <c r="N38" i="1"/>
  <c r="N39" i="1"/>
  <c r="N43" i="1"/>
  <c r="N44" i="1"/>
  <c r="N45" i="1"/>
  <c r="N49" i="1"/>
  <c r="N51" i="1"/>
  <c r="N55" i="1"/>
  <c r="N56" i="1"/>
  <c r="N57" i="1"/>
  <c r="N61" i="1"/>
  <c r="N62" i="1"/>
  <c r="N63" i="1"/>
  <c r="N67" i="1"/>
  <c r="N68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" i="1"/>
  <c r="D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O67" i="1" l="1"/>
  <c r="O61" i="1"/>
  <c r="O55" i="1"/>
  <c r="O49" i="1"/>
  <c r="O43" i="1"/>
  <c r="O37" i="1"/>
  <c r="N69" i="1"/>
  <c r="O31" i="1"/>
  <c r="O25" i="1"/>
  <c r="O19" i="1"/>
  <c r="O13" i="1"/>
  <c r="O7" i="1"/>
  <c r="O66" i="1"/>
  <c r="O60" i="1"/>
  <c r="O54" i="1"/>
  <c r="O48" i="1"/>
  <c r="O42" i="1"/>
  <c r="O36" i="1"/>
  <c r="O30" i="1"/>
  <c r="O24" i="1"/>
  <c r="O18" i="1"/>
  <c r="O12" i="1"/>
  <c r="O65" i="1"/>
  <c r="O59" i="1"/>
  <c r="O53" i="1"/>
  <c r="O47" i="1"/>
  <c r="O41" i="1"/>
  <c r="O35" i="1"/>
  <c r="O29" i="1"/>
  <c r="O23" i="1"/>
  <c r="O17" i="1"/>
  <c r="O11" i="1"/>
  <c r="O64" i="1"/>
  <c r="O58" i="1"/>
  <c r="O52" i="1"/>
  <c r="O46" i="1"/>
  <c r="O40" i="1"/>
  <c r="O34" i="1"/>
  <c r="O28" i="1"/>
  <c r="O22" i="1"/>
  <c r="O16" i="1"/>
  <c r="O10" i="1"/>
  <c r="O6" i="1"/>
  <c r="O63" i="1"/>
  <c r="O57" i="1"/>
  <c r="O51" i="1"/>
  <c r="O45" i="1"/>
  <c r="O39" i="1"/>
  <c r="O33" i="1"/>
  <c r="O27" i="1"/>
  <c r="O21" i="1"/>
  <c r="O15" i="1"/>
  <c r="O9" i="1"/>
  <c r="O68" i="1"/>
  <c r="O62" i="1"/>
  <c r="O56" i="1"/>
  <c r="O50" i="1"/>
  <c r="O44" i="1"/>
  <c r="O38" i="1"/>
  <c r="O32" i="1"/>
  <c r="O26" i="1"/>
  <c r="O20" i="1"/>
  <c r="O8" i="1"/>
  <c r="O14" i="1"/>
</calcChain>
</file>

<file path=xl/sharedStrings.xml><?xml version="1.0" encoding="utf-8"?>
<sst xmlns="http://schemas.openxmlformats.org/spreadsheetml/2006/main" count="81" uniqueCount="38">
  <si>
    <t>Nr. crt</t>
  </si>
  <si>
    <t>Descriere articol</t>
  </si>
  <si>
    <t>Stoc propus licitatie (m)</t>
  </si>
  <si>
    <t>Diametru (inch)</t>
  </si>
  <si>
    <t>Pret pornire licitatie lei/m fara TVA</t>
  </si>
  <si>
    <r>
      <t xml:space="preserve">Pret licitatie lei/m fara TVA </t>
    </r>
    <r>
      <rPr>
        <sz val="11"/>
        <color rgb="FFFF0000"/>
        <rFont val="Times New Roman"/>
        <family val="1"/>
      </rPr>
      <t>diminuat 5%</t>
    </r>
  </si>
  <si>
    <t>TEAVA (RECUPERATA)  NI 120341P</t>
  </si>
  <si>
    <t>TEAVA ( RECUPERATA)  NI 121184P</t>
  </si>
  <si>
    <t>TEAVA (RECUPERATA) NI 120793P</t>
  </si>
  <si>
    <t>TEAVA (RECUPERATA) NI 122719P</t>
  </si>
  <si>
    <t>TEAVA (RECUPERATA) NI121189P</t>
  </si>
  <si>
    <t>TEAVA (RECUPERATA) NI 120835S</t>
  </si>
  <si>
    <t>TEAVA (RECUPERATA) NI 122235P</t>
  </si>
  <si>
    <t xml:space="preserve">      TEAVA (RECUPERATA) NI 120036S      </t>
  </si>
  <si>
    <t>TEAVA (RECUPERATA) NI 122406P</t>
  </si>
  <si>
    <t>TEAVA (RECUPERATA) NI122374P</t>
  </si>
  <si>
    <t>TEAVA  (RECUPERATA) NI 120054P</t>
  </si>
  <si>
    <t xml:space="preserve">TEAVA (RECUPERATA) NI 120054P </t>
  </si>
  <si>
    <t>TEAVA (RECUPERATA) NI 120054P</t>
  </si>
  <si>
    <t xml:space="preserve">TEAVA (RECUPERATA) NI 120889P </t>
  </si>
  <si>
    <t>TEAVA (RECUPERATA) NI 120077P</t>
  </si>
  <si>
    <t xml:space="preserve">TEAVA (RECUPERATA) NI 120077P </t>
  </si>
  <si>
    <t>TEAVA ( RECUPERAT) NI 120889P - TUB PROTECTOR</t>
  </si>
  <si>
    <t>TEAVA (RECUPERATA) NI 121271P</t>
  </si>
  <si>
    <t xml:space="preserve">TEAVA (RECUPERATA) NI 121271P </t>
  </si>
  <si>
    <t>TEAVA (RECUPERATA) NI 122119P</t>
  </si>
  <si>
    <t>Garantie         lei fara TVA</t>
  </si>
  <si>
    <t>Valoare stoc    lei fara TVA</t>
  </si>
  <si>
    <t>Locatie/nr tel gestionar</t>
  </si>
  <si>
    <t>INOTESTI/0244401360 DL Iacob Florica</t>
  </si>
  <si>
    <r>
      <t xml:space="preserve">Pret licitatie lei/m fara TVA </t>
    </r>
    <r>
      <rPr>
        <sz val="11"/>
        <color rgb="FFFF0000"/>
        <rFont val="Times New Roman"/>
        <family val="1"/>
      </rPr>
      <t>diminuat 10%</t>
    </r>
    <r>
      <rPr>
        <sz val="11"/>
        <color theme="1"/>
        <rFont val="Times New Roman"/>
        <family val="1"/>
      </rPr>
      <t xml:space="preserve"> (referat 35096/oct.2023)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</si>
  <si>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15%</t>
    </r>
    <r>
      <rPr>
        <sz val="11"/>
        <color theme="1"/>
        <rFont val="Times New Roman"/>
        <family val="1"/>
      </rPr>
      <t xml:space="preserve"> (referat38298/oct.2023)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</si>
  <si>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20%</t>
    </r>
    <r>
      <rPr>
        <sz val="11"/>
        <color theme="1"/>
        <rFont val="Times New Roman"/>
        <family val="1"/>
      </rPr>
      <t xml:space="preserve"> (referat1261/ian.2024)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</si>
  <si>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25%</t>
    </r>
    <r>
      <rPr>
        <sz val="11"/>
        <color theme="1"/>
        <rFont val="Times New Roman"/>
        <family val="1"/>
      </rPr>
      <t xml:space="preserve"> (referat6384/febr.2024)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</si>
  <si>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30%</t>
    </r>
    <r>
      <rPr>
        <sz val="11"/>
        <color theme="1"/>
        <rFont val="Times New Roman"/>
        <family val="1"/>
      </rPr>
      <t xml:space="preserve"> (referat10954/marr.2024)</t>
    </r>
  </si>
  <si>
    <t>ANEXA 1</t>
  </si>
  <si>
    <t>TABEL PRETURI TEAVA RECUPERATA Lot Inotesti nov.2022,  Lot Inotesti februarie 2023, Lot Inotesti august 2023</t>
  </si>
  <si>
    <r>
      <t xml:space="preserve">Pret licitatie lei/m fara TVA </t>
    </r>
    <r>
      <rPr>
        <sz val="11"/>
        <color rgb="FFFF0000"/>
        <rFont val="Times New Roman"/>
        <family val="1"/>
      </rPr>
      <t>diminuat 40%</t>
    </r>
    <r>
      <rPr>
        <sz val="11"/>
        <color theme="1"/>
        <rFont val="Times New Roman"/>
        <family val="1"/>
      </rPr>
      <t xml:space="preserve"> (referat31864/iaug.2024)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</si>
</sst>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2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2" fontId="2" fillId="0" borderId="1" xfId="0" applyNumberFormat="1" applyFont="1" applyBorder="1" applyAlignment="1">
      <alignment horizontal="center" vertical="center"/>
    </xf>
    <xf numFmtId="1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58BFA-283B-496A-96CA-A326ED4BF4CF}">
  <dimension ref="A1:P69"/>
  <sheetViews>
    <sheetView tabSelected="1" topLeftCell="B1" workbookViewId="0">
      <selection activeCell="M6" sqref="M6:M68"/>
    </sheetView>
  </sheetViews>
  <sheetFormatPr defaultRowHeight="13.8" x14ac:dyDescent="0.25"/>
  <cols>
    <col min="1" max="1" width="0" style="18" hidden="1" customWidth="1"/>
    <col min="2" max="2" width="8.88671875" style="18"/>
    <col min="3" max="3" width="34" style="18" customWidth="1"/>
    <col min="4" max="4" width="11.109375" style="18" customWidth="1"/>
    <col min="5" max="5" width="8.88671875" style="18"/>
    <col min="6" max="6" width="8.88671875" style="18" hidden="1" customWidth="1"/>
    <col min="7" max="9" width="15.21875" style="18" hidden="1" customWidth="1"/>
    <col min="10" max="12" width="19.44140625" style="18" hidden="1" customWidth="1"/>
    <col min="13" max="13" width="19.44140625" style="18" customWidth="1"/>
    <col min="14" max="15" width="13.33203125" style="18" customWidth="1"/>
    <col min="16" max="16" width="21.44140625" style="18" customWidth="1"/>
    <col min="17" max="16384" width="8.88671875" style="18"/>
  </cols>
  <sheetData>
    <row r="1" spans="1:16" x14ac:dyDescent="0.25">
      <c r="P1" s="18" t="s">
        <v>35</v>
      </c>
    </row>
    <row r="3" spans="1:16" x14ac:dyDescent="0.25">
      <c r="C3" s="18" t="s">
        <v>36</v>
      </c>
    </row>
    <row r="5" spans="1:16" ht="69" x14ac:dyDescent="0.25">
      <c r="A5" s="1"/>
      <c r="B5" s="2" t="s">
        <v>0</v>
      </c>
      <c r="C5" s="3" t="s">
        <v>1</v>
      </c>
      <c r="D5" s="4" t="s">
        <v>2</v>
      </c>
      <c r="E5" s="2" t="s">
        <v>3</v>
      </c>
      <c r="F5" s="5" t="s">
        <v>4</v>
      </c>
      <c r="G5" s="5" t="s">
        <v>5</v>
      </c>
      <c r="H5" s="5" t="s">
        <v>30</v>
      </c>
      <c r="I5" s="5" t="s">
        <v>31</v>
      </c>
      <c r="J5" s="5" t="s">
        <v>32</v>
      </c>
      <c r="K5" s="5" t="s">
        <v>33</v>
      </c>
      <c r="L5" s="5" t="s">
        <v>34</v>
      </c>
      <c r="M5" s="5" t="s">
        <v>37</v>
      </c>
      <c r="N5" s="6" t="s">
        <v>27</v>
      </c>
      <c r="O5" s="6" t="s">
        <v>26</v>
      </c>
      <c r="P5" s="5" t="s">
        <v>28</v>
      </c>
    </row>
    <row r="6" spans="1:16" x14ac:dyDescent="0.25">
      <c r="A6" s="1">
        <v>2</v>
      </c>
      <c r="B6" s="7">
        <v>1</v>
      </c>
      <c r="C6" s="8" t="s">
        <v>6</v>
      </c>
      <c r="D6" s="9">
        <v>58.2</v>
      </c>
      <c r="E6" s="10">
        <v>3.5</v>
      </c>
      <c r="F6" s="11">
        <v>37.729999999999997</v>
      </c>
      <c r="G6" s="11">
        <f t="shared" ref="G6:G68" si="0">0.95*F6</f>
        <v>35.843499999999999</v>
      </c>
      <c r="H6" s="11">
        <f>0.9*F6</f>
        <v>33.957000000000001</v>
      </c>
      <c r="I6" s="11">
        <f>0.85*F6</f>
        <v>32.070499999999996</v>
      </c>
      <c r="J6" s="11">
        <f>0.8*F6</f>
        <v>30.183999999999997</v>
      </c>
      <c r="K6" s="11">
        <f>0.75*F6</f>
        <v>28.297499999999999</v>
      </c>
      <c r="L6" s="11">
        <f>0.7*F6</f>
        <v>26.410999999999998</v>
      </c>
      <c r="M6" s="11">
        <f>0.6*F6</f>
        <v>22.637999999999998</v>
      </c>
      <c r="N6" s="9">
        <f>M6*D6</f>
        <v>1317.5316</v>
      </c>
      <c r="O6" s="12">
        <f>10/100*N6</f>
        <v>131.75316000000001</v>
      </c>
      <c r="P6" s="19" t="s">
        <v>29</v>
      </c>
    </row>
    <row r="7" spans="1:16" x14ac:dyDescent="0.25">
      <c r="A7" s="1">
        <v>3</v>
      </c>
      <c r="B7" s="3">
        <v>2</v>
      </c>
      <c r="C7" s="3" t="s">
        <v>7</v>
      </c>
      <c r="D7" s="13">
        <v>257.41000000000003</v>
      </c>
      <c r="E7" s="3">
        <v>6</v>
      </c>
      <c r="F7" s="8">
        <v>102</v>
      </c>
      <c r="G7" s="11">
        <f t="shared" si="0"/>
        <v>96.899999999999991</v>
      </c>
      <c r="H7" s="11">
        <f t="shared" ref="H7:H68" si="1">0.9*F7</f>
        <v>91.8</v>
      </c>
      <c r="I7" s="11">
        <f t="shared" ref="I7:I68" si="2">0.85*F7</f>
        <v>86.7</v>
      </c>
      <c r="J7" s="11">
        <f t="shared" ref="J7:J68" si="3">0.8*F7</f>
        <v>81.600000000000009</v>
      </c>
      <c r="K7" s="11">
        <f t="shared" ref="K7:K68" si="4">0.75*F7</f>
        <v>76.5</v>
      </c>
      <c r="L7" s="11">
        <f t="shared" ref="L7:L68" si="5">0.7*F7</f>
        <v>71.399999999999991</v>
      </c>
      <c r="M7" s="11">
        <f t="shared" ref="M7:M68" si="6">0.6*F7</f>
        <v>61.199999999999996</v>
      </c>
      <c r="N7" s="9">
        <f t="shared" ref="N7:N68" si="7">M7*D7</f>
        <v>15753.492</v>
      </c>
      <c r="O7" s="12">
        <f t="shared" ref="O7:O68" si="8">10/100*N7</f>
        <v>1575.3492000000001</v>
      </c>
      <c r="P7" s="19"/>
    </row>
    <row r="8" spans="1:16" x14ac:dyDescent="0.25">
      <c r="A8" s="1">
        <v>2</v>
      </c>
      <c r="B8" s="7">
        <v>3</v>
      </c>
      <c r="C8" s="8" t="s">
        <v>8</v>
      </c>
      <c r="D8" s="9">
        <v>229</v>
      </c>
      <c r="E8" s="10">
        <v>6.625</v>
      </c>
      <c r="F8" s="11">
        <v>102</v>
      </c>
      <c r="G8" s="11">
        <f t="shared" si="0"/>
        <v>96.899999999999991</v>
      </c>
      <c r="H8" s="11">
        <f t="shared" si="1"/>
        <v>91.8</v>
      </c>
      <c r="I8" s="11">
        <f t="shared" si="2"/>
        <v>86.7</v>
      </c>
      <c r="J8" s="11">
        <f t="shared" si="3"/>
        <v>81.600000000000009</v>
      </c>
      <c r="K8" s="11">
        <f t="shared" si="4"/>
        <v>76.5</v>
      </c>
      <c r="L8" s="11">
        <f t="shared" si="5"/>
        <v>71.399999999999991</v>
      </c>
      <c r="M8" s="11">
        <f t="shared" si="6"/>
        <v>61.199999999999996</v>
      </c>
      <c r="N8" s="9">
        <f t="shared" si="7"/>
        <v>14014.8</v>
      </c>
      <c r="O8" s="12">
        <f t="shared" si="8"/>
        <v>1401.48</v>
      </c>
      <c r="P8" s="19"/>
    </row>
    <row r="9" spans="1:16" x14ac:dyDescent="0.25">
      <c r="A9" s="1">
        <v>2</v>
      </c>
      <c r="B9" s="7">
        <v>4</v>
      </c>
      <c r="C9" s="8" t="s">
        <v>9</v>
      </c>
      <c r="D9" s="9">
        <v>365.62</v>
      </c>
      <c r="E9" s="10">
        <v>6.625</v>
      </c>
      <c r="F9" s="11">
        <v>102</v>
      </c>
      <c r="G9" s="11">
        <f t="shared" si="0"/>
        <v>96.899999999999991</v>
      </c>
      <c r="H9" s="11">
        <f t="shared" si="1"/>
        <v>91.8</v>
      </c>
      <c r="I9" s="11">
        <f t="shared" si="2"/>
        <v>86.7</v>
      </c>
      <c r="J9" s="11">
        <f t="shared" si="3"/>
        <v>81.600000000000009</v>
      </c>
      <c r="K9" s="11">
        <f t="shared" si="4"/>
        <v>76.5</v>
      </c>
      <c r="L9" s="11">
        <f t="shared" si="5"/>
        <v>71.399999999999991</v>
      </c>
      <c r="M9" s="11">
        <f t="shared" si="6"/>
        <v>61.199999999999996</v>
      </c>
      <c r="N9" s="9">
        <f t="shared" si="7"/>
        <v>22375.944</v>
      </c>
      <c r="O9" s="12">
        <f t="shared" si="8"/>
        <v>2237.5944</v>
      </c>
      <c r="P9" s="19"/>
    </row>
    <row r="10" spans="1:16" x14ac:dyDescent="0.25">
      <c r="A10" s="1">
        <v>2</v>
      </c>
      <c r="B10" s="3">
        <v>5</v>
      </c>
      <c r="C10" s="8" t="s">
        <v>10</v>
      </c>
      <c r="D10" s="9">
        <v>192</v>
      </c>
      <c r="E10" s="10">
        <v>6.625</v>
      </c>
      <c r="F10" s="11">
        <v>102</v>
      </c>
      <c r="G10" s="11">
        <f t="shared" si="0"/>
        <v>96.899999999999991</v>
      </c>
      <c r="H10" s="11">
        <f t="shared" si="1"/>
        <v>91.8</v>
      </c>
      <c r="I10" s="11">
        <f t="shared" si="2"/>
        <v>86.7</v>
      </c>
      <c r="J10" s="11">
        <f t="shared" si="3"/>
        <v>81.600000000000009</v>
      </c>
      <c r="K10" s="11">
        <f t="shared" si="4"/>
        <v>76.5</v>
      </c>
      <c r="L10" s="11">
        <f t="shared" si="5"/>
        <v>71.399999999999991</v>
      </c>
      <c r="M10" s="11">
        <f t="shared" si="6"/>
        <v>61.199999999999996</v>
      </c>
      <c r="N10" s="9">
        <f t="shared" si="7"/>
        <v>11750.4</v>
      </c>
      <c r="O10" s="12">
        <f t="shared" si="8"/>
        <v>1175.04</v>
      </c>
      <c r="P10" s="19"/>
    </row>
    <row r="11" spans="1:16" x14ac:dyDescent="0.25">
      <c r="A11" s="1">
        <v>3</v>
      </c>
      <c r="B11" s="7">
        <v>6</v>
      </c>
      <c r="C11" s="3" t="s">
        <v>11</v>
      </c>
      <c r="D11" s="13">
        <v>437.25</v>
      </c>
      <c r="E11" s="3">
        <v>8</v>
      </c>
      <c r="F11" s="8">
        <v>171</v>
      </c>
      <c r="G11" s="11">
        <f t="shared" si="0"/>
        <v>162.44999999999999</v>
      </c>
      <c r="H11" s="11">
        <f t="shared" si="1"/>
        <v>153.9</v>
      </c>
      <c r="I11" s="11">
        <f t="shared" si="2"/>
        <v>145.35</v>
      </c>
      <c r="J11" s="11">
        <f t="shared" si="3"/>
        <v>136.80000000000001</v>
      </c>
      <c r="K11" s="11">
        <f t="shared" si="4"/>
        <v>128.25</v>
      </c>
      <c r="L11" s="11">
        <f t="shared" si="5"/>
        <v>119.69999999999999</v>
      </c>
      <c r="M11" s="11">
        <f t="shared" si="6"/>
        <v>102.6</v>
      </c>
      <c r="N11" s="9">
        <f t="shared" si="7"/>
        <v>44861.85</v>
      </c>
      <c r="O11" s="12">
        <f t="shared" si="8"/>
        <v>4486.1850000000004</v>
      </c>
      <c r="P11" s="19"/>
    </row>
    <row r="12" spans="1:16" x14ac:dyDescent="0.25">
      <c r="A12" s="1">
        <v>3</v>
      </c>
      <c r="B12" s="7">
        <v>7</v>
      </c>
      <c r="C12" s="3" t="s">
        <v>12</v>
      </c>
      <c r="D12" s="13">
        <v>306.29000000000002</v>
      </c>
      <c r="E12" s="14">
        <v>8.625</v>
      </c>
      <c r="F12" s="8">
        <v>171</v>
      </c>
      <c r="G12" s="11">
        <f t="shared" si="0"/>
        <v>162.44999999999999</v>
      </c>
      <c r="H12" s="11">
        <f t="shared" si="1"/>
        <v>153.9</v>
      </c>
      <c r="I12" s="11">
        <f t="shared" si="2"/>
        <v>145.35</v>
      </c>
      <c r="J12" s="11">
        <f t="shared" si="3"/>
        <v>136.80000000000001</v>
      </c>
      <c r="K12" s="11">
        <f t="shared" si="4"/>
        <v>128.25</v>
      </c>
      <c r="L12" s="11">
        <f t="shared" si="5"/>
        <v>119.69999999999999</v>
      </c>
      <c r="M12" s="11">
        <f t="shared" si="6"/>
        <v>102.6</v>
      </c>
      <c r="N12" s="9">
        <f t="shared" si="7"/>
        <v>31425.353999999999</v>
      </c>
      <c r="O12" s="12">
        <f t="shared" si="8"/>
        <v>3142.5354000000002</v>
      </c>
      <c r="P12" s="19"/>
    </row>
    <row r="13" spans="1:16" x14ac:dyDescent="0.25">
      <c r="A13" s="1">
        <v>3</v>
      </c>
      <c r="B13" s="3">
        <v>8</v>
      </c>
      <c r="C13" s="3" t="s">
        <v>13</v>
      </c>
      <c r="D13" s="13">
        <v>19.940000000000001</v>
      </c>
      <c r="E13" s="14">
        <v>10.75</v>
      </c>
      <c r="F13" s="8">
        <v>228</v>
      </c>
      <c r="G13" s="11">
        <f t="shared" si="0"/>
        <v>216.6</v>
      </c>
      <c r="H13" s="11">
        <f t="shared" si="1"/>
        <v>205.20000000000002</v>
      </c>
      <c r="I13" s="11">
        <f t="shared" si="2"/>
        <v>193.79999999999998</v>
      </c>
      <c r="J13" s="11">
        <f t="shared" si="3"/>
        <v>182.4</v>
      </c>
      <c r="K13" s="11">
        <f t="shared" si="4"/>
        <v>171</v>
      </c>
      <c r="L13" s="11">
        <f t="shared" si="5"/>
        <v>159.6</v>
      </c>
      <c r="M13" s="11">
        <f t="shared" si="6"/>
        <v>136.79999999999998</v>
      </c>
      <c r="N13" s="9">
        <f t="shared" si="7"/>
        <v>2727.7919999999999</v>
      </c>
      <c r="O13" s="12">
        <f t="shared" si="8"/>
        <v>272.7792</v>
      </c>
      <c r="P13" s="19"/>
    </row>
    <row r="14" spans="1:16" x14ac:dyDescent="0.25">
      <c r="A14" s="1">
        <v>2</v>
      </c>
      <c r="B14" s="7">
        <v>9</v>
      </c>
      <c r="C14" s="8" t="s">
        <v>14</v>
      </c>
      <c r="D14" s="9">
        <v>500</v>
      </c>
      <c r="E14" s="10">
        <v>10.75</v>
      </c>
      <c r="F14" s="11">
        <v>228</v>
      </c>
      <c r="G14" s="11">
        <f t="shared" si="0"/>
        <v>216.6</v>
      </c>
      <c r="H14" s="11">
        <f t="shared" si="1"/>
        <v>205.20000000000002</v>
      </c>
      <c r="I14" s="11">
        <f t="shared" si="2"/>
        <v>193.79999999999998</v>
      </c>
      <c r="J14" s="11">
        <f t="shared" si="3"/>
        <v>182.4</v>
      </c>
      <c r="K14" s="11">
        <f t="shared" si="4"/>
        <v>171</v>
      </c>
      <c r="L14" s="11">
        <f t="shared" si="5"/>
        <v>159.6</v>
      </c>
      <c r="M14" s="11">
        <f t="shared" si="6"/>
        <v>136.79999999999998</v>
      </c>
      <c r="N14" s="9">
        <f t="shared" si="7"/>
        <v>68399.999999999985</v>
      </c>
      <c r="O14" s="12">
        <f t="shared" si="8"/>
        <v>6839.9999999999991</v>
      </c>
      <c r="P14" s="19"/>
    </row>
    <row r="15" spans="1:16" x14ac:dyDescent="0.25">
      <c r="A15" s="1">
        <v>2</v>
      </c>
      <c r="B15" s="7">
        <v>10</v>
      </c>
      <c r="C15" s="8" t="s">
        <v>14</v>
      </c>
      <c r="D15" s="9">
        <v>500</v>
      </c>
      <c r="E15" s="10">
        <v>10.75</v>
      </c>
      <c r="F15" s="11">
        <v>228</v>
      </c>
      <c r="G15" s="11">
        <f t="shared" si="0"/>
        <v>216.6</v>
      </c>
      <c r="H15" s="11">
        <f t="shared" si="1"/>
        <v>205.20000000000002</v>
      </c>
      <c r="I15" s="11">
        <f t="shared" si="2"/>
        <v>193.79999999999998</v>
      </c>
      <c r="J15" s="11">
        <f t="shared" si="3"/>
        <v>182.4</v>
      </c>
      <c r="K15" s="11">
        <f t="shared" si="4"/>
        <v>171</v>
      </c>
      <c r="L15" s="11">
        <f t="shared" si="5"/>
        <v>159.6</v>
      </c>
      <c r="M15" s="11">
        <f t="shared" si="6"/>
        <v>136.79999999999998</v>
      </c>
      <c r="N15" s="9">
        <f t="shared" si="7"/>
        <v>68399.999999999985</v>
      </c>
      <c r="O15" s="12">
        <f t="shared" si="8"/>
        <v>6839.9999999999991</v>
      </c>
      <c r="P15" s="19"/>
    </row>
    <row r="16" spans="1:16" x14ac:dyDescent="0.25">
      <c r="A16" s="1">
        <v>2</v>
      </c>
      <c r="B16" s="3">
        <v>11</v>
      </c>
      <c r="C16" s="8" t="s">
        <v>14</v>
      </c>
      <c r="D16" s="9">
        <v>500</v>
      </c>
      <c r="E16" s="10">
        <v>10.75</v>
      </c>
      <c r="F16" s="11">
        <v>228</v>
      </c>
      <c r="G16" s="11">
        <f t="shared" si="0"/>
        <v>216.6</v>
      </c>
      <c r="H16" s="11">
        <f t="shared" si="1"/>
        <v>205.20000000000002</v>
      </c>
      <c r="I16" s="11">
        <f t="shared" si="2"/>
        <v>193.79999999999998</v>
      </c>
      <c r="J16" s="11">
        <f t="shared" si="3"/>
        <v>182.4</v>
      </c>
      <c r="K16" s="11">
        <f t="shared" si="4"/>
        <v>171</v>
      </c>
      <c r="L16" s="11">
        <f t="shared" si="5"/>
        <v>159.6</v>
      </c>
      <c r="M16" s="11">
        <f t="shared" si="6"/>
        <v>136.79999999999998</v>
      </c>
      <c r="N16" s="9">
        <f t="shared" si="7"/>
        <v>68399.999999999985</v>
      </c>
      <c r="O16" s="12">
        <f t="shared" si="8"/>
        <v>6839.9999999999991</v>
      </c>
      <c r="P16" s="19"/>
    </row>
    <row r="17" spans="1:16" x14ac:dyDescent="0.25">
      <c r="A17" s="1">
        <v>2</v>
      </c>
      <c r="B17" s="7">
        <v>12</v>
      </c>
      <c r="C17" s="8" t="s">
        <v>14</v>
      </c>
      <c r="D17" s="9">
        <v>500</v>
      </c>
      <c r="E17" s="10">
        <v>10.75</v>
      </c>
      <c r="F17" s="11">
        <v>228</v>
      </c>
      <c r="G17" s="11">
        <f t="shared" si="0"/>
        <v>216.6</v>
      </c>
      <c r="H17" s="11">
        <f t="shared" si="1"/>
        <v>205.20000000000002</v>
      </c>
      <c r="I17" s="11">
        <f t="shared" si="2"/>
        <v>193.79999999999998</v>
      </c>
      <c r="J17" s="11">
        <f t="shared" si="3"/>
        <v>182.4</v>
      </c>
      <c r="K17" s="11">
        <f t="shared" si="4"/>
        <v>171</v>
      </c>
      <c r="L17" s="11">
        <f t="shared" si="5"/>
        <v>159.6</v>
      </c>
      <c r="M17" s="11">
        <f t="shared" si="6"/>
        <v>136.79999999999998</v>
      </c>
      <c r="N17" s="9">
        <f t="shared" si="7"/>
        <v>68399.999999999985</v>
      </c>
      <c r="O17" s="12">
        <f t="shared" si="8"/>
        <v>6839.9999999999991</v>
      </c>
      <c r="P17" s="19"/>
    </row>
    <row r="18" spans="1:16" x14ac:dyDescent="0.25">
      <c r="A18" s="1">
        <v>2</v>
      </c>
      <c r="B18" s="7">
        <v>13</v>
      </c>
      <c r="C18" s="8" t="s">
        <v>14</v>
      </c>
      <c r="D18" s="9">
        <v>500</v>
      </c>
      <c r="E18" s="10">
        <v>10.75</v>
      </c>
      <c r="F18" s="11">
        <v>228</v>
      </c>
      <c r="G18" s="11">
        <f t="shared" si="0"/>
        <v>216.6</v>
      </c>
      <c r="H18" s="11">
        <f t="shared" si="1"/>
        <v>205.20000000000002</v>
      </c>
      <c r="I18" s="11">
        <f t="shared" si="2"/>
        <v>193.79999999999998</v>
      </c>
      <c r="J18" s="11">
        <f t="shared" si="3"/>
        <v>182.4</v>
      </c>
      <c r="K18" s="11">
        <f t="shared" si="4"/>
        <v>171</v>
      </c>
      <c r="L18" s="11">
        <f t="shared" si="5"/>
        <v>159.6</v>
      </c>
      <c r="M18" s="11">
        <f t="shared" si="6"/>
        <v>136.79999999999998</v>
      </c>
      <c r="N18" s="9">
        <f t="shared" si="7"/>
        <v>68399.999999999985</v>
      </c>
      <c r="O18" s="12">
        <f t="shared" si="8"/>
        <v>6839.9999999999991</v>
      </c>
      <c r="P18" s="19"/>
    </row>
    <row r="19" spans="1:16" x14ac:dyDescent="0.25">
      <c r="A19" s="1">
        <v>2</v>
      </c>
      <c r="B19" s="3">
        <v>14</v>
      </c>
      <c r="C19" s="8" t="s">
        <v>14</v>
      </c>
      <c r="D19" s="9">
        <v>754.24</v>
      </c>
      <c r="E19" s="10">
        <v>10.75</v>
      </c>
      <c r="F19" s="11">
        <v>228</v>
      </c>
      <c r="G19" s="11">
        <f t="shared" si="0"/>
        <v>216.6</v>
      </c>
      <c r="H19" s="11">
        <f t="shared" si="1"/>
        <v>205.20000000000002</v>
      </c>
      <c r="I19" s="11">
        <f t="shared" si="2"/>
        <v>193.79999999999998</v>
      </c>
      <c r="J19" s="11">
        <f t="shared" si="3"/>
        <v>182.4</v>
      </c>
      <c r="K19" s="11">
        <f t="shared" si="4"/>
        <v>171</v>
      </c>
      <c r="L19" s="11">
        <f t="shared" si="5"/>
        <v>159.6</v>
      </c>
      <c r="M19" s="11">
        <f t="shared" si="6"/>
        <v>136.79999999999998</v>
      </c>
      <c r="N19" s="9">
        <f t="shared" si="7"/>
        <v>103180.03199999999</v>
      </c>
      <c r="O19" s="12">
        <f t="shared" si="8"/>
        <v>10318.003199999999</v>
      </c>
      <c r="P19" s="19"/>
    </row>
    <row r="20" spans="1:16" x14ac:dyDescent="0.25">
      <c r="A20" s="1">
        <v>3</v>
      </c>
      <c r="B20" s="7">
        <v>15</v>
      </c>
      <c r="C20" s="3" t="s">
        <v>15</v>
      </c>
      <c r="D20" s="13">
        <v>79</v>
      </c>
      <c r="E20" s="14">
        <v>10.75</v>
      </c>
      <c r="F20" s="8">
        <v>228</v>
      </c>
      <c r="G20" s="11">
        <f t="shared" si="0"/>
        <v>216.6</v>
      </c>
      <c r="H20" s="11">
        <f t="shared" si="1"/>
        <v>205.20000000000002</v>
      </c>
      <c r="I20" s="11">
        <f t="shared" si="2"/>
        <v>193.79999999999998</v>
      </c>
      <c r="J20" s="11">
        <f t="shared" si="3"/>
        <v>182.4</v>
      </c>
      <c r="K20" s="11">
        <f t="shared" si="4"/>
        <v>171</v>
      </c>
      <c r="L20" s="11">
        <f t="shared" si="5"/>
        <v>159.6</v>
      </c>
      <c r="M20" s="11">
        <f t="shared" si="6"/>
        <v>136.79999999999998</v>
      </c>
      <c r="N20" s="9">
        <f t="shared" si="7"/>
        <v>10807.199999999999</v>
      </c>
      <c r="O20" s="12">
        <f t="shared" si="8"/>
        <v>1080.72</v>
      </c>
      <c r="P20" s="19"/>
    </row>
    <row r="21" spans="1:16" x14ac:dyDescent="0.25">
      <c r="A21" s="1">
        <v>2</v>
      </c>
      <c r="B21" s="7">
        <v>16</v>
      </c>
      <c r="C21" s="8" t="s">
        <v>16</v>
      </c>
      <c r="D21" s="11">
        <v>94.75</v>
      </c>
      <c r="E21" s="15">
        <v>12.75</v>
      </c>
      <c r="F21" s="11">
        <v>263</v>
      </c>
      <c r="G21" s="11">
        <f t="shared" si="0"/>
        <v>249.85</v>
      </c>
      <c r="H21" s="11">
        <f t="shared" si="1"/>
        <v>236.70000000000002</v>
      </c>
      <c r="I21" s="11">
        <f t="shared" si="2"/>
        <v>223.54999999999998</v>
      </c>
      <c r="J21" s="11">
        <f t="shared" si="3"/>
        <v>210.4</v>
      </c>
      <c r="K21" s="11">
        <f t="shared" si="4"/>
        <v>197.25</v>
      </c>
      <c r="L21" s="11">
        <f t="shared" si="5"/>
        <v>184.1</v>
      </c>
      <c r="M21" s="11">
        <f t="shared" si="6"/>
        <v>157.79999999999998</v>
      </c>
      <c r="N21" s="9">
        <f t="shared" si="7"/>
        <v>14951.55</v>
      </c>
      <c r="O21" s="12">
        <f t="shared" si="8"/>
        <v>1495.155</v>
      </c>
      <c r="P21" s="19"/>
    </row>
    <row r="22" spans="1:16" x14ac:dyDescent="0.25">
      <c r="A22" s="1">
        <v>2</v>
      </c>
      <c r="B22" s="3">
        <v>17</v>
      </c>
      <c r="C22" s="8" t="s">
        <v>17</v>
      </c>
      <c r="D22" s="11">
        <v>150</v>
      </c>
      <c r="E22" s="15">
        <v>12.75</v>
      </c>
      <c r="F22" s="11">
        <v>263</v>
      </c>
      <c r="G22" s="11">
        <f t="shared" si="0"/>
        <v>249.85</v>
      </c>
      <c r="H22" s="11">
        <f t="shared" si="1"/>
        <v>236.70000000000002</v>
      </c>
      <c r="I22" s="11">
        <f t="shared" si="2"/>
        <v>223.54999999999998</v>
      </c>
      <c r="J22" s="11">
        <f t="shared" si="3"/>
        <v>210.4</v>
      </c>
      <c r="K22" s="11">
        <f t="shared" si="4"/>
        <v>197.25</v>
      </c>
      <c r="L22" s="11">
        <f t="shared" si="5"/>
        <v>184.1</v>
      </c>
      <c r="M22" s="11">
        <f t="shared" si="6"/>
        <v>157.79999999999998</v>
      </c>
      <c r="N22" s="9">
        <f t="shared" si="7"/>
        <v>23669.999999999996</v>
      </c>
      <c r="O22" s="12">
        <f t="shared" si="8"/>
        <v>2366.9999999999995</v>
      </c>
      <c r="P22" s="19"/>
    </row>
    <row r="23" spans="1:16" x14ac:dyDescent="0.25">
      <c r="A23" s="1">
        <v>3</v>
      </c>
      <c r="B23" s="7">
        <v>18</v>
      </c>
      <c r="C23" s="3" t="s">
        <v>18</v>
      </c>
      <c r="D23" s="13">
        <v>146.28</v>
      </c>
      <c r="E23" s="14">
        <v>12.75</v>
      </c>
      <c r="F23" s="8">
        <v>263</v>
      </c>
      <c r="G23" s="11">
        <f t="shared" si="0"/>
        <v>249.85</v>
      </c>
      <c r="H23" s="11">
        <f t="shared" si="1"/>
        <v>236.70000000000002</v>
      </c>
      <c r="I23" s="11">
        <f t="shared" si="2"/>
        <v>223.54999999999998</v>
      </c>
      <c r="J23" s="11">
        <f t="shared" si="3"/>
        <v>210.4</v>
      </c>
      <c r="K23" s="11">
        <f t="shared" si="4"/>
        <v>197.25</v>
      </c>
      <c r="L23" s="11">
        <f t="shared" si="5"/>
        <v>184.1</v>
      </c>
      <c r="M23" s="11">
        <f t="shared" si="6"/>
        <v>157.79999999999998</v>
      </c>
      <c r="N23" s="9">
        <f t="shared" si="7"/>
        <v>23082.983999999997</v>
      </c>
      <c r="O23" s="12">
        <f t="shared" si="8"/>
        <v>2308.2983999999997</v>
      </c>
      <c r="P23" s="19"/>
    </row>
    <row r="24" spans="1:16" x14ac:dyDescent="0.25">
      <c r="A24" s="1">
        <v>2</v>
      </c>
      <c r="B24" s="7">
        <v>19</v>
      </c>
      <c r="C24" s="8" t="s">
        <v>19</v>
      </c>
      <c r="D24" s="11">
        <v>150</v>
      </c>
      <c r="E24" s="16">
        <v>14</v>
      </c>
      <c r="F24" s="11">
        <v>274</v>
      </c>
      <c r="G24" s="11">
        <f t="shared" si="0"/>
        <v>260.3</v>
      </c>
      <c r="H24" s="11">
        <f t="shared" si="1"/>
        <v>246.6</v>
      </c>
      <c r="I24" s="11">
        <f t="shared" si="2"/>
        <v>232.9</v>
      </c>
      <c r="J24" s="11">
        <f t="shared" si="3"/>
        <v>219.20000000000002</v>
      </c>
      <c r="K24" s="11">
        <f t="shared" si="4"/>
        <v>205.5</v>
      </c>
      <c r="L24" s="11">
        <f t="shared" si="5"/>
        <v>191.79999999999998</v>
      </c>
      <c r="M24" s="11">
        <f t="shared" si="6"/>
        <v>164.4</v>
      </c>
      <c r="N24" s="9">
        <f t="shared" si="7"/>
        <v>24660</v>
      </c>
      <c r="O24" s="12">
        <f t="shared" si="8"/>
        <v>2466</v>
      </c>
      <c r="P24" s="19"/>
    </row>
    <row r="25" spans="1:16" x14ac:dyDescent="0.25">
      <c r="A25" s="1">
        <v>2</v>
      </c>
      <c r="B25" s="3">
        <v>20</v>
      </c>
      <c r="C25" s="8" t="s">
        <v>19</v>
      </c>
      <c r="D25" s="11">
        <v>150</v>
      </c>
      <c r="E25" s="16">
        <v>14</v>
      </c>
      <c r="F25" s="11">
        <v>274</v>
      </c>
      <c r="G25" s="11">
        <f t="shared" si="0"/>
        <v>260.3</v>
      </c>
      <c r="H25" s="11">
        <f t="shared" si="1"/>
        <v>246.6</v>
      </c>
      <c r="I25" s="11">
        <f t="shared" si="2"/>
        <v>232.9</v>
      </c>
      <c r="J25" s="11">
        <f t="shared" si="3"/>
        <v>219.20000000000002</v>
      </c>
      <c r="K25" s="11">
        <f t="shared" si="4"/>
        <v>205.5</v>
      </c>
      <c r="L25" s="11">
        <f t="shared" si="5"/>
        <v>191.79999999999998</v>
      </c>
      <c r="M25" s="11">
        <f t="shared" si="6"/>
        <v>164.4</v>
      </c>
      <c r="N25" s="9">
        <f t="shared" si="7"/>
        <v>24660</v>
      </c>
      <c r="O25" s="12">
        <f t="shared" si="8"/>
        <v>2466</v>
      </c>
      <c r="P25" s="19"/>
    </row>
    <row r="26" spans="1:16" x14ac:dyDescent="0.25">
      <c r="A26" s="1">
        <v>2</v>
      </c>
      <c r="B26" s="7">
        <v>21</v>
      </c>
      <c r="C26" s="8" t="s">
        <v>19</v>
      </c>
      <c r="D26" s="11">
        <v>150</v>
      </c>
      <c r="E26" s="16">
        <v>14</v>
      </c>
      <c r="F26" s="11">
        <v>274</v>
      </c>
      <c r="G26" s="11">
        <f t="shared" si="0"/>
        <v>260.3</v>
      </c>
      <c r="H26" s="11">
        <f t="shared" si="1"/>
        <v>246.6</v>
      </c>
      <c r="I26" s="11">
        <f t="shared" si="2"/>
        <v>232.9</v>
      </c>
      <c r="J26" s="11">
        <f t="shared" si="3"/>
        <v>219.20000000000002</v>
      </c>
      <c r="K26" s="11">
        <f t="shared" si="4"/>
        <v>205.5</v>
      </c>
      <c r="L26" s="11">
        <f t="shared" si="5"/>
        <v>191.79999999999998</v>
      </c>
      <c r="M26" s="11">
        <f t="shared" si="6"/>
        <v>164.4</v>
      </c>
      <c r="N26" s="9">
        <f t="shared" si="7"/>
        <v>24660</v>
      </c>
      <c r="O26" s="12">
        <f t="shared" si="8"/>
        <v>2466</v>
      </c>
      <c r="P26" s="19"/>
    </row>
    <row r="27" spans="1:16" x14ac:dyDescent="0.25">
      <c r="A27" s="1">
        <v>2</v>
      </c>
      <c r="B27" s="7">
        <v>22</v>
      </c>
      <c r="C27" s="8" t="s">
        <v>19</v>
      </c>
      <c r="D27" s="11">
        <v>31.19</v>
      </c>
      <c r="E27" s="16">
        <v>14</v>
      </c>
      <c r="F27" s="11">
        <v>274</v>
      </c>
      <c r="G27" s="11">
        <f t="shared" si="0"/>
        <v>260.3</v>
      </c>
      <c r="H27" s="11">
        <f t="shared" si="1"/>
        <v>246.6</v>
      </c>
      <c r="I27" s="11">
        <f t="shared" si="2"/>
        <v>232.9</v>
      </c>
      <c r="J27" s="11">
        <f t="shared" si="3"/>
        <v>219.20000000000002</v>
      </c>
      <c r="K27" s="11">
        <f t="shared" si="4"/>
        <v>205.5</v>
      </c>
      <c r="L27" s="11">
        <f t="shared" si="5"/>
        <v>191.79999999999998</v>
      </c>
      <c r="M27" s="11">
        <f t="shared" si="6"/>
        <v>164.4</v>
      </c>
      <c r="N27" s="9">
        <f t="shared" si="7"/>
        <v>5127.6360000000004</v>
      </c>
      <c r="O27" s="12">
        <f t="shared" si="8"/>
        <v>512.76360000000011</v>
      </c>
      <c r="P27" s="19"/>
    </row>
    <row r="28" spans="1:16" x14ac:dyDescent="0.25">
      <c r="A28" s="1">
        <v>3</v>
      </c>
      <c r="B28" s="3">
        <v>23</v>
      </c>
      <c r="C28" s="3" t="s">
        <v>20</v>
      </c>
      <c r="D28" s="13">
        <v>149.01</v>
      </c>
      <c r="E28" s="14">
        <v>14.75</v>
      </c>
      <c r="F28" s="8">
        <v>274</v>
      </c>
      <c r="G28" s="11">
        <f t="shared" si="0"/>
        <v>260.3</v>
      </c>
      <c r="H28" s="11">
        <f t="shared" si="1"/>
        <v>246.6</v>
      </c>
      <c r="I28" s="11">
        <f t="shared" si="2"/>
        <v>232.9</v>
      </c>
      <c r="J28" s="11">
        <f t="shared" si="3"/>
        <v>219.20000000000002</v>
      </c>
      <c r="K28" s="11">
        <f t="shared" si="4"/>
        <v>205.5</v>
      </c>
      <c r="L28" s="11">
        <f t="shared" si="5"/>
        <v>191.79999999999998</v>
      </c>
      <c r="M28" s="11">
        <f t="shared" si="6"/>
        <v>164.4</v>
      </c>
      <c r="N28" s="9">
        <f t="shared" si="7"/>
        <v>24497.243999999999</v>
      </c>
      <c r="O28" s="12">
        <f t="shared" si="8"/>
        <v>2449.7244000000001</v>
      </c>
      <c r="P28" s="19"/>
    </row>
    <row r="29" spans="1:16" x14ac:dyDescent="0.25">
      <c r="A29" s="1">
        <v>2</v>
      </c>
      <c r="B29" s="7">
        <v>24</v>
      </c>
      <c r="C29" s="8" t="s">
        <v>21</v>
      </c>
      <c r="D29" s="11">
        <v>150</v>
      </c>
      <c r="E29" s="15">
        <v>14.75</v>
      </c>
      <c r="F29" s="11">
        <v>274</v>
      </c>
      <c r="G29" s="11">
        <f t="shared" si="0"/>
        <v>260.3</v>
      </c>
      <c r="H29" s="11">
        <f t="shared" si="1"/>
        <v>246.6</v>
      </c>
      <c r="I29" s="11">
        <f t="shared" si="2"/>
        <v>232.9</v>
      </c>
      <c r="J29" s="11">
        <f t="shared" si="3"/>
        <v>219.20000000000002</v>
      </c>
      <c r="K29" s="11">
        <f t="shared" si="4"/>
        <v>205.5</v>
      </c>
      <c r="L29" s="11">
        <f t="shared" si="5"/>
        <v>191.79999999999998</v>
      </c>
      <c r="M29" s="11">
        <f t="shared" si="6"/>
        <v>164.4</v>
      </c>
      <c r="N29" s="9">
        <f t="shared" si="7"/>
        <v>24660</v>
      </c>
      <c r="O29" s="12">
        <f t="shared" si="8"/>
        <v>2466</v>
      </c>
      <c r="P29" s="19"/>
    </row>
    <row r="30" spans="1:16" x14ac:dyDescent="0.25">
      <c r="A30" s="1">
        <v>2</v>
      </c>
      <c r="B30" s="7">
        <v>25</v>
      </c>
      <c r="C30" s="8" t="s">
        <v>21</v>
      </c>
      <c r="D30" s="11">
        <v>49.3</v>
      </c>
      <c r="E30" s="15">
        <v>14.75</v>
      </c>
      <c r="F30" s="11">
        <v>274</v>
      </c>
      <c r="G30" s="11">
        <f t="shared" si="0"/>
        <v>260.3</v>
      </c>
      <c r="H30" s="11">
        <f t="shared" si="1"/>
        <v>246.6</v>
      </c>
      <c r="I30" s="11">
        <f t="shared" si="2"/>
        <v>232.9</v>
      </c>
      <c r="J30" s="11">
        <f t="shared" si="3"/>
        <v>219.20000000000002</v>
      </c>
      <c r="K30" s="11">
        <f t="shared" si="4"/>
        <v>205.5</v>
      </c>
      <c r="L30" s="11">
        <f t="shared" si="5"/>
        <v>191.79999999999998</v>
      </c>
      <c r="M30" s="11">
        <f t="shared" si="6"/>
        <v>164.4</v>
      </c>
      <c r="N30" s="9">
        <f t="shared" si="7"/>
        <v>8104.92</v>
      </c>
      <c r="O30" s="12">
        <f t="shared" si="8"/>
        <v>810.49200000000008</v>
      </c>
      <c r="P30" s="19"/>
    </row>
    <row r="31" spans="1:16" ht="27.6" x14ac:dyDescent="0.25">
      <c r="A31" s="1">
        <v>2</v>
      </c>
      <c r="B31" s="3">
        <v>26</v>
      </c>
      <c r="C31" s="5" t="s">
        <v>22</v>
      </c>
      <c r="D31" s="11">
        <v>22.69</v>
      </c>
      <c r="E31" s="16">
        <v>20</v>
      </c>
      <c r="F31" s="11">
        <v>365</v>
      </c>
      <c r="G31" s="11">
        <f t="shared" si="0"/>
        <v>346.75</v>
      </c>
      <c r="H31" s="11">
        <f t="shared" si="1"/>
        <v>328.5</v>
      </c>
      <c r="I31" s="11">
        <f t="shared" si="2"/>
        <v>310.25</v>
      </c>
      <c r="J31" s="11">
        <f t="shared" si="3"/>
        <v>292</v>
      </c>
      <c r="K31" s="11">
        <f t="shared" si="4"/>
        <v>273.75</v>
      </c>
      <c r="L31" s="11">
        <f t="shared" si="5"/>
        <v>255.49999999999997</v>
      </c>
      <c r="M31" s="11">
        <f t="shared" si="6"/>
        <v>219</v>
      </c>
      <c r="N31" s="9">
        <f t="shared" si="7"/>
        <v>4969.1100000000006</v>
      </c>
      <c r="O31" s="12">
        <f t="shared" si="8"/>
        <v>496.91100000000006</v>
      </c>
      <c r="P31" s="19"/>
    </row>
    <row r="32" spans="1:16" x14ac:dyDescent="0.25">
      <c r="A32" s="1">
        <v>3</v>
      </c>
      <c r="B32" s="7">
        <v>27</v>
      </c>
      <c r="C32" s="3" t="s">
        <v>23</v>
      </c>
      <c r="D32" s="13">
        <v>500</v>
      </c>
      <c r="E32" s="3">
        <v>20</v>
      </c>
      <c r="F32" s="8">
        <v>365</v>
      </c>
      <c r="G32" s="11">
        <f t="shared" si="0"/>
        <v>346.75</v>
      </c>
      <c r="H32" s="11">
        <f t="shared" si="1"/>
        <v>328.5</v>
      </c>
      <c r="I32" s="11">
        <f t="shared" si="2"/>
        <v>310.25</v>
      </c>
      <c r="J32" s="11">
        <f t="shared" si="3"/>
        <v>292</v>
      </c>
      <c r="K32" s="11">
        <f t="shared" si="4"/>
        <v>273.75</v>
      </c>
      <c r="L32" s="11">
        <f t="shared" si="5"/>
        <v>255.49999999999997</v>
      </c>
      <c r="M32" s="11">
        <f t="shared" si="6"/>
        <v>219</v>
      </c>
      <c r="N32" s="9">
        <f t="shared" si="7"/>
        <v>109500</v>
      </c>
      <c r="O32" s="12">
        <f t="shared" si="8"/>
        <v>10950</v>
      </c>
      <c r="P32" s="19"/>
    </row>
    <row r="33" spans="1:16" x14ac:dyDescent="0.25">
      <c r="A33" s="1">
        <v>3</v>
      </c>
      <c r="B33" s="7">
        <v>28</v>
      </c>
      <c r="C33" s="3" t="s">
        <v>23</v>
      </c>
      <c r="D33" s="13">
        <v>500</v>
      </c>
      <c r="E33" s="3">
        <v>20</v>
      </c>
      <c r="F33" s="8">
        <v>365</v>
      </c>
      <c r="G33" s="11">
        <f t="shared" si="0"/>
        <v>346.75</v>
      </c>
      <c r="H33" s="11">
        <f t="shared" si="1"/>
        <v>328.5</v>
      </c>
      <c r="I33" s="11">
        <f t="shared" si="2"/>
        <v>310.25</v>
      </c>
      <c r="J33" s="11">
        <f t="shared" si="3"/>
        <v>292</v>
      </c>
      <c r="K33" s="11">
        <f t="shared" si="4"/>
        <v>273.75</v>
      </c>
      <c r="L33" s="11">
        <f t="shared" si="5"/>
        <v>255.49999999999997</v>
      </c>
      <c r="M33" s="11">
        <f t="shared" si="6"/>
        <v>219</v>
      </c>
      <c r="N33" s="9">
        <f t="shared" si="7"/>
        <v>109500</v>
      </c>
      <c r="O33" s="12">
        <f t="shared" si="8"/>
        <v>10950</v>
      </c>
      <c r="P33" s="19"/>
    </row>
    <row r="34" spans="1:16" x14ac:dyDescent="0.25">
      <c r="A34" s="1">
        <v>3</v>
      </c>
      <c r="B34" s="3">
        <v>29</v>
      </c>
      <c r="C34" s="3" t="s">
        <v>23</v>
      </c>
      <c r="D34" s="13">
        <v>500</v>
      </c>
      <c r="E34" s="3">
        <v>20</v>
      </c>
      <c r="F34" s="8">
        <v>365</v>
      </c>
      <c r="G34" s="11">
        <f t="shared" si="0"/>
        <v>346.75</v>
      </c>
      <c r="H34" s="11">
        <f t="shared" si="1"/>
        <v>328.5</v>
      </c>
      <c r="I34" s="11">
        <f t="shared" si="2"/>
        <v>310.25</v>
      </c>
      <c r="J34" s="11">
        <f t="shared" si="3"/>
        <v>292</v>
      </c>
      <c r="K34" s="11">
        <f t="shared" si="4"/>
        <v>273.75</v>
      </c>
      <c r="L34" s="11">
        <f t="shared" si="5"/>
        <v>255.49999999999997</v>
      </c>
      <c r="M34" s="11">
        <f t="shared" si="6"/>
        <v>219</v>
      </c>
      <c r="N34" s="9">
        <f t="shared" si="7"/>
        <v>109500</v>
      </c>
      <c r="O34" s="12">
        <f t="shared" si="8"/>
        <v>10950</v>
      </c>
      <c r="P34" s="19"/>
    </row>
    <row r="35" spans="1:16" x14ac:dyDescent="0.25">
      <c r="A35" s="1">
        <v>3</v>
      </c>
      <c r="B35" s="7">
        <v>30</v>
      </c>
      <c r="C35" s="3" t="s">
        <v>23</v>
      </c>
      <c r="D35" s="13">
        <v>500</v>
      </c>
      <c r="E35" s="3">
        <v>20</v>
      </c>
      <c r="F35" s="8">
        <v>365</v>
      </c>
      <c r="G35" s="11">
        <f t="shared" si="0"/>
        <v>346.75</v>
      </c>
      <c r="H35" s="11">
        <f t="shared" si="1"/>
        <v>328.5</v>
      </c>
      <c r="I35" s="11">
        <f t="shared" si="2"/>
        <v>310.25</v>
      </c>
      <c r="J35" s="11">
        <f t="shared" si="3"/>
        <v>292</v>
      </c>
      <c r="K35" s="11">
        <f t="shared" si="4"/>
        <v>273.75</v>
      </c>
      <c r="L35" s="11">
        <f t="shared" si="5"/>
        <v>255.49999999999997</v>
      </c>
      <c r="M35" s="11">
        <f t="shared" si="6"/>
        <v>219</v>
      </c>
      <c r="N35" s="9">
        <f t="shared" si="7"/>
        <v>109500</v>
      </c>
      <c r="O35" s="12">
        <f t="shared" si="8"/>
        <v>10950</v>
      </c>
      <c r="P35" s="19"/>
    </row>
    <row r="36" spans="1:16" x14ac:dyDescent="0.25">
      <c r="A36" s="1">
        <v>3</v>
      </c>
      <c r="B36" s="7">
        <v>31</v>
      </c>
      <c r="C36" s="3" t="s">
        <v>23</v>
      </c>
      <c r="D36" s="13">
        <v>500</v>
      </c>
      <c r="E36" s="3">
        <v>20</v>
      </c>
      <c r="F36" s="8">
        <v>365</v>
      </c>
      <c r="G36" s="11">
        <f t="shared" si="0"/>
        <v>346.75</v>
      </c>
      <c r="H36" s="11">
        <f t="shared" si="1"/>
        <v>328.5</v>
      </c>
      <c r="I36" s="11">
        <f t="shared" si="2"/>
        <v>310.25</v>
      </c>
      <c r="J36" s="11">
        <f t="shared" si="3"/>
        <v>292</v>
      </c>
      <c r="K36" s="11">
        <f t="shared" si="4"/>
        <v>273.75</v>
      </c>
      <c r="L36" s="11">
        <f t="shared" si="5"/>
        <v>255.49999999999997</v>
      </c>
      <c r="M36" s="11">
        <f t="shared" si="6"/>
        <v>219</v>
      </c>
      <c r="N36" s="9">
        <f t="shared" si="7"/>
        <v>109500</v>
      </c>
      <c r="O36" s="12">
        <f t="shared" si="8"/>
        <v>10950</v>
      </c>
      <c r="P36" s="19"/>
    </row>
    <row r="37" spans="1:16" x14ac:dyDescent="0.25">
      <c r="A37" s="1">
        <v>3</v>
      </c>
      <c r="B37" s="3">
        <v>32</v>
      </c>
      <c r="C37" s="3" t="s">
        <v>23</v>
      </c>
      <c r="D37" s="13">
        <v>500</v>
      </c>
      <c r="E37" s="3">
        <v>20</v>
      </c>
      <c r="F37" s="8">
        <v>365</v>
      </c>
      <c r="G37" s="11">
        <f t="shared" si="0"/>
        <v>346.75</v>
      </c>
      <c r="H37" s="11">
        <f t="shared" si="1"/>
        <v>328.5</v>
      </c>
      <c r="I37" s="11">
        <f t="shared" si="2"/>
        <v>310.25</v>
      </c>
      <c r="J37" s="11">
        <f t="shared" si="3"/>
        <v>292</v>
      </c>
      <c r="K37" s="11">
        <f t="shared" si="4"/>
        <v>273.75</v>
      </c>
      <c r="L37" s="11">
        <f t="shared" si="5"/>
        <v>255.49999999999997</v>
      </c>
      <c r="M37" s="11">
        <f t="shared" si="6"/>
        <v>219</v>
      </c>
      <c r="N37" s="9">
        <f t="shared" si="7"/>
        <v>109500</v>
      </c>
      <c r="O37" s="12">
        <f t="shared" si="8"/>
        <v>10950</v>
      </c>
      <c r="P37" s="19"/>
    </row>
    <row r="38" spans="1:16" x14ac:dyDescent="0.25">
      <c r="A38" s="1">
        <v>3</v>
      </c>
      <c r="B38" s="7">
        <v>33</v>
      </c>
      <c r="C38" s="3" t="s">
        <v>23</v>
      </c>
      <c r="D38" s="13">
        <v>500</v>
      </c>
      <c r="E38" s="3">
        <v>20</v>
      </c>
      <c r="F38" s="8">
        <v>365</v>
      </c>
      <c r="G38" s="11">
        <f t="shared" si="0"/>
        <v>346.75</v>
      </c>
      <c r="H38" s="11">
        <f t="shared" si="1"/>
        <v>328.5</v>
      </c>
      <c r="I38" s="11">
        <f t="shared" si="2"/>
        <v>310.25</v>
      </c>
      <c r="J38" s="11">
        <f t="shared" si="3"/>
        <v>292</v>
      </c>
      <c r="K38" s="11">
        <f t="shared" si="4"/>
        <v>273.75</v>
      </c>
      <c r="L38" s="11">
        <f t="shared" si="5"/>
        <v>255.49999999999997</v>
      </c>
      <c r="M38" s="11">
        <f t="shared" si="6"/>
        <v>219</v>
      </c>
      <c r="N38" s="9">
        <f t="shared" si="7"/>
        <v>109500</v>
      </c>
      <c r="O38" s="12">
        <f t="shared" si="8"/>
        <v>10950</v>
      </c>
      <c r="P38" s="19"/>
    </row>
    <row r="39" spans="1:16" x14ac:dyDescent="0.25">
      <c r="A39" s="1">
        <v>3</v>
      </c>
      <c r="B39" s="7">
        <v>34</v>
      </c>
      <c r="C39" s="3" t="s">
        <v>23</v>
      </c>
      <c r="D39" s="13">
        <v>500</v>
      </c>
      <c r="E39" s="3">
        <v>20</v>
      </c>
      <c r="F39" s="8">
        <v>365</v>
      </c>
      <c r="G39" s="11">
        <f t="shared" si="0"/>
        <v>346.75</v>
      </c>
      <c r="H39" s="11">
        <f t="shared" si="1"/>
        <v>328.5</v>
      </c>
      <c r="I39" s="11">
        <f t="shared" si="2"/>
        <v>310.25</v>
      </c>
      <c r="J39" s="11">
        <f t="shared" si="3"/>
        <v>292</v>
      </c>
      <c r="K39" s="11">
        <f t="shared" si="4"/>
        <v>273.75</v>
      </c>
      <c r="L39" s="11">
        <f t="shared" si="5"/>
        <v>255.49999999999997</v>
      </c>
      <c r="M39" s="11">
        <f t="shared" si="6"/>
        <v>219</v>
      </c>
      <c r="N39" s="9">
        <f t="shared" si="7"/>
        <v>109500</v>
      </c>
      <c r="O39" s="12">
        <f t="shared" si="8"/>
        <v>10950</v>
      </c>
      <c r="P39" s="19"/>
    </row>
    <row r="40" spans="1:16" x14ac:dyDescent="0.25">
      <c r="A40" s="1">
        <v>3</v>
      </c>
      <c r="B40" s="3">
        <v>35</v>
      </c>
      <c r="C40" s="3" t="s">
        <v>23</v>
      </c>
      <c r="D40" s="13">
        <v>500</v>
      </c>
      <c r="E40" s="3">
        <v>20</v>
      </c>
      <c r="F40" s="8">
        <v>365</v>
      </c>
      <c r="G40" s="11">
        <f t="shared" si="0"/>
        <v>346.75</v>
      </c>
      <c r="H40" s="11">
        <f t="shared" si="1"/>
        <v>328.5</v>
      </c>
      <c r="I40" s="11">
        <f t="shared" si="2"/>
        <v>310.25</v>
      </c>
      <c r="J40" s="11">
        <f t="shared" si="3"/>
        <v>292</v>
      </c>
      <c r="K40" s="11">
        <f t="shared" si="4"/>
        <v>273.75</v>
      </c>
      <c r="L40" s="11">
        <f t="shared" si="5"/>
        <v>255.49999999999997</v>
      </c>
      <c r="M40" s="11">
        <f t="shared" si="6"/>
        <v>219</v>
      </c>
      <c r="N40" s="9">
        <f t="shared" si="7"/>
        <v>109500</v>
      </c>
      <c r="O40" s="12">
        <f t="shared" si="8"/>
        <v>10950</v>
      </c>
      <c r="P40" s="19"/>
    </row>
    <row r="41" spans="1:16" x14ac:dyDescent="0.25">
      <c r="A41" s="1">
        <v>3</v>
      </c>
      <c r="B41" s="7">
        <v>36</v>
      </c>
      <c r="C41" s="3" t="s">
        <v>23</v>
      </c>
      <c r="D41" s="13">
        <v>500</v>
      </c>
      <c r="E41" s="3">
        <v>20</v>
      </c>
      <c r="F41" s="8">
        <v>365</v>
      </c>
      <c r="G41" s="11">
        <f t="shared" si="0"/>
        <v>346.75</v>
      </c>
      <c r="H41" s="11">
        <f t="shared" si="1"/>
        <v>328.5</v>
      </c>
      <c r="I41" s="11">
        <f t="shared" si="2"/>
        <v>310.25</v>
      </c>
      <c r="J41" s="11">
        <f t="shared" si="3"/>
        <v>292</v>
      </c>
      <c r="K41" s="11">
        <f t="shared" si="4"/>
        <v>273.75</v>
      </c>
      <c r="L41" s="11">
        <f t="shared" si="5"/>
        <v>255.49999999999997</v>
      </c>
      <c r="M41" s="11">
        <f t="shared" si="6"/>
        <v>219</v>
      </c>
      <c r="N41" s="9">
        <f t="shared" si="7"/>
        <v>109500</v>
      </c>
      <c r="O41" s="12">
        <f t="shared" si="8"/>
        <v>10950</v>
      </c>
      <c r="P41" s="19"/>
    </row>
    <row r="42" spans="1:16" x14ac:dyDescent="0.25">
      <c r="A42" s="1">
        <v>3</v>
      </c>
      <c r="B42" s="7">
        <v>37</v>
      </c>
      <c r="C42" s="3" t="s">
        <v>23</v>
      </c>
      <c r="D42" s="13">
        <v>500</v>
      </c>
      <c r="E42" s="3">
        <v>20</v>
      </c>
      <c r="F42" s="8">
        <v>365</v>
      </c>
      <c r="G42" s="11">
        <f t="shared" si="0"/>
        <v>346.75</v>
      </c>
      <c r="H42" s="11">
        <f t="shared" si="1"/>
        <v>328.5</v>
      </c>
      <c r="I42" s="11">
        <f t="shared" si="2"/>
        <v>310.25</v>
      </c>
      <c r="J42" s="11">
        <f t="shared" si="3"/>
        <v>292</v>
      </c>
      <c r="K42" s="11">
        <f t="shared" si="4"/>
        <v>273.75</v>
      </c>
      <c r="L42" s="11">
        <f t="shared" si="5"/>
        <v>255.49999999999997</v>
      </c>
      <c r="M42" s="11">
        <f t="shared" si="6"/>
        <v>219</v>
      </c>
      <c r="N42" s="9">
        <f t="shared" si="7"/>
        <v>109500</v>
      </c>
      <c r="O42" s="12">
        <f t="shared" si="8"/>
        <v>10950</v>
      </c>
      <c r="P42" s="19"/>
    </row>
    <row r="43" spans="1:16" x14ac:dyDescent="0.25">
      <c r="A43" s="1">
        <v>3</v>
      </c>
      <c r="B43" s="3">
        <v>38</v>
      </c>
      <c r="C43" s="3" t="s">
        <v>23</v>
      </c>
      <c r="D43" s="13">
        <v>500</v>
      </c>
      <c r="E43" s="3">
        <v>20</v>
      </c>
      <c r="F43" s="8">
        <v>365</v>
      </c>
      <c r="G43" s="11">
        <f t="shared" si="0"/>
        <v>346.75</v>
      </c>
      <c r="H43" s="11">
        <f t="shared" si="1"/>
        <v>328.5</v>
      </c>
      <c r="I43" s="11">
        <f t="shared" si="2"/>
        <v>310.25</v>
      </c>
      <c r="J43" s="11">
        <f t="shared" si="3"/>
        <v>292</v>
      </c>
      <c r="K43" s="11">
        <f t="shared" si="4"/>
        <v>273.75</v>
      </c>
      <c r="L43" s="11">
        <f t="shared" si="5"/>
        <v>255.49999999999997</v>
      </c>
      <c r="M43" s="11">
        <f t="shared" si="6"/>
        <v>219</v>
      </c>
      <c r="N43" s="9">
        <f t="shared" si="7"/>
        <v>109500</v>
      </c>
      <c r="O43" s="12">
        <f t="shared" si="8"/>
        <v>10950</v>
      </c>
      <c r="P43" s="19"/>
    </row>
    <row r="44" spans="1:16" x14ac:dyDescent="0.25">
      <c r="A44" s="1">
        <v>3</v>
      </c>
      <c r="B44" s="7">
        <v>39</v>
      </c>
      <c r="C44" s="3" t="s">
        <v>23</v>
      </c>
      <c r="D44" s="13">
        <v>500</v>
      </c>
      <c r="E44" s="3">
        <v>20</v>
      </c>
      <c r="F44" s="8">
        <v>365</v>
      </c>
      <c r="G44" s="11">
        <f t="shared" si="0"/>
        <v>346.75</v>
      </c>
      <c r="H44" s="11">
        <f t="shared" si="1"/>
        <v>328.5</v>
      </c>
      <c r="I44" s="11">
        <f t="shared" si="2"/>
        <v>310.25</v>
      </c>
      <c r="J44" s="11">
        <f t="shared" si="3"/>
        <v>292</v>
      </c>
      <c r="K44" s="11">
        <f t="shared" si="4"/>
        <v>273.75</v>
      </c>
      <c r="L44" s="11">
        <f t="shared" si="5"/>
        <v>255.49999999999997</v>
      </c>
      <c r="M44" s="11">
        <f t="shared" si="6"/>
        <v>219</v>
      </c>
      <c r="N44" s="9">
        <f t="shared" si="7"/>
        <v>109500</v>
      </c>
      <c r="O44" s="12">
        <f t="shared" si="8"/>
        <v>10950</v>
      </c>
      <c r="P44" s="19"/>
    </row>
    <row r="45" spans="1:16" x14ac:dyDescent="0.25">
      <c r="A45" s="1">
        <v>3</v>
      </c>
      <c r="B45" s="7">
        <v>40</v>
      </c>
      <c r="C45" s="3" t="s">
        <v>23</v>
      </c>
      <c r="D45" s="13">
        <v>500</v>
      </c>
      <c r="E45" s="3">
        <v>20</v>
      </c>
      <c r="F45" s="8">
        <v>365</v>
      </c>
      <c r="G45" s="11">
        <f t="shared" si="0"/>
        <v>346.75</v>
      </c>
      <c r="H45" s="11">
        <f t="shared" si="1"/>
        <v>328.5</v>
      </c>
      <c r="I45" s="11">
        <f t="shared" si="2"/>
        <v>310.25</v>
      </c>
      <c r="J45" s="11">
        <f t="shared" si="3"/>
        <v>292</v>
      </c>
      <c r="K45" s="11">
        <f t="shared" si="4"/>
        <v>273.75</v>
      </c>
      <c r="L45" s="11">
        <f t="shared" si="5"/>
        <v>255.49999999999997</v>
      </c>
      <c r="M45" s="11">
        <f t="shared" si="6"/>
        <v>219</v>
      </c>
      <c r="N45" s="9">
        <f t="shared" si="7"/>
        <v>109500</v>
      </c>
      <c r="O45" s="12">
        <f t="shared" si="8"/>
        <v>10950</v>
      </c>
      <c r="P45" s="19"/>
    </row>
    <row r="46" spans="1:16" x14ac:dyDescent="0.25">
      <c r="A46" s="1">
        <v>3</v>
      </c>
      <c r="B46" s="3">
        <v>41</v>
      </c>
      <c r="C46" s="3" t="s">
        <v>23</v>
      </c>
      <c r="D46" s="13">
        <v>500</v>
      </c>
      <c r="E46" s="3">
        <v>20</v>
      </c>
      <c r="F46" s="8">
        <v>365</v>
      </c>
      <c r="G46" s="11">
        <f t="shared" si="0"/>
        <v>346.75</v>
      </c>
      <c r="H46" s="11">
        <f t="shared" si="1"/>
        <v>328.5</v>
      </c>
      <c r="I46" s="11">
        <f t="shared" si="2"/>
        <v>310.25</v>
      </c>
      <c r="J46" s="11">
        <f t="shared" si="3"/>
        <v>292</v>
      </c>
      <c r="K46" s="11">
        <f t="shared" si="4"/>
        <v>273.75</v>
      </c>
      <c r="L46" s="11">
        <f t="shared" si="5"/>
        <v>255.49999999999997</v>
      </c>
      <c r="M46" s="11">
        <f t="shared" si="6"/>
        <v>219</v>
      </c>
      <c r="N46" s="9">
        <f t="shared" si="7"/>
        <v>109500</v>
      </c>
      <c r="O46" s="12">
        <f t="shared" si="8"/>
        <v>10950</v>
      </c>
      <c r="P46" s="19"/>
    </row>
    <row r="47" spans="1:16" x14ac:dyDescent="0.25">
      <c r="A47" s="1">
        <v>3</v>
      </c>
      <c r="B47" s="7">
        <v>42</v>
      </c>
      <c r="C47" s="3" t="s">
        <v>23</v>
      </c>
      <c r="D47" s="13">
        <v>500</v>
      </c>
      <c r="E47" s="3">
        <v>20</v>
      </c>
      <c r="F47" s="8">
        <v>365</v>
      </c>
      <c r="G47" s="11">
        <f t="shared" si="0"/>
        <v>346.75</v>
      </c>
      <c r="H47" s="11">
        <f t="shared" si="1"/>
        <v>328.5</v>
      </c>
      <c r="I47" s="11">
        <f t="shared" si="2"/>
        <v>310.25</v>
      </c>
      <c r="J47" s="11">
        <f t="shared" si="3"/>
        <v>292</v>
      </c>
      <c r="K47" s="11">
        <f t="shared" si="4"/>
        <v>273.75</v>
      </c>
      <c r="L47" s="11">
        <f t="shared" si="5"/>
        <v>255.49999999999997</v>
      </c>
      <c r="M47" s="11">
        <f t="shared" si="6"/>
        <v>219</v>
      </c>
      <c r="N47" s="9">
        <f t="shared" si="7"/>
        <v>109500</v>
      </c>
      <c r="O47" s="12">
        <f t="shared" si="8"/>
        <v>10950</v>
      </c>
      <c r="P47" s="19"/>
    </row>
    <row r="48" spans="1:16" x14ac:dyDescent="0.25">
      <c r="A48" s="1">
        <v>3</v>
      </c>
      <c r="B48" s="7">
        <v>43</v>
      </c>
      <c r="C48" s="3" t="s">
        <v>23</v>
      </c>
      <c r="D48" s="13">
        <v>500</v>
      </c>
      <c r="E48" s="3">
        <v>20</v>
      </c>
      <c r="F48" s="8">
        <v>365</v>
      </c>
      <c r="G48" s="11">
        <f t="shared" si="0"/>
        <v>346.75</v>
      </c>
      <c r="H48" s="11">
        <f t="shared" si="1"/>
        <v>328.5</v>
      </c>
      <c r="I48" s="11">
        <f t="shared" si="2"/>
        <v>310.25</v>
      </c>
      <c r="J48" s="11">
        <f t="shared" si="3"/>
        <v>292</v>
      </c>
      <c r="K48" s="11">
        <f t="shared" si="4"/>
        <v>273.75</v>
      </c>
      <c r="L48" s="11">
        <f t="shared" si="5"/>
        <v>255.49999999999997</v>
      </c>
      <c r="M48" s="11">
        <f t="shared" si="6"/>
        <v>219</v>
      </c>
      <c r="N48" s="9">
        <f t="shared" si="7"/>
        <v>109500</v>
      </c>
      <c r="O48" s="12">
        <f t="shared" si="8"/>
        <v>10950</v>
      </c>
      <c r="P48" s="19"/>
    </row>
    <row r="49" spans="1:16" x14ac:dyDescent="0.25">
      <c r="A49" s="1">
        <v>3</v>
      </c>
      <c r="B49" s="3">
        <v>44</v>
      </c>
      <c r="C49" s="3" t="s">
        <v>23</v>
      </c>
      <c r="D49" s="13">
        <v>500</v>
      </c>
      <c r="E49" s="3">
        <v>20</v>
      </c>
      <c r="F49" s="8">
        <v>365</v>
      </c>
      <c r="G49" s="11">
        <f t="shared" si="0"/>
        <v>346.75</v>
      </c>
      <c r="H49" s="11">
        <f t="shared" si="1"/>
        <v>328.5</v>
      </c>
      <c r="I49" s="11">
        <f t="shared" si="2"/>
        <v>310.25</v>
      </c>
      <c r="J49" s="11">
        <f t="shared" si="3"/>
        <v>292</v>
      </c>
      <c r="K49" s="11">
        <f t="shared" si="4"/>
        <v>273.75</v>
      </c>
      <c r="L49" s="11">
        <f t="shared" si="5"/>
        <v>255.49999999999997</v>
      </c>
      <c r="M49" s="11">
        <f t="shared" si="6"/>
        <v>219</v>
      </c>
      <c r="N49" s="9">
        <f t="shared" si="7"/>
        <v>109500</v>
      </c>
      <c r="O49" s="12">
        <f t="shared" si="8"/>
        <v>10950</v>
      </c>
      <c r="P49" s="19"/>
    </row>
    <row r="50" spans="1:16" x14ac:dyDescent="0.25">
      <c r="A50" s="1">
        <v>3</v>
      </c>
      <c r="B50" s="7">
        <v>45</v>
      </c>
      <c r="C50" s="3" t="s">
        <v>23</v>
      </c>
      <c r="D50" s="13">
        <v>500</v>
      </c>
      <c r="E50" s="3">
        <v>20</v>
      </c>
      <c r="F50" s="8">
        <v>365</v>
      </c>
      <c r="G50" s="11">
        <f t="shared" si="0"/>
        <v>346.75</v>
      </c>
      <c r="H50" s="11">
        <f t="shared" si="1"/>
        <v>328.5</v>
      </c>
      <c r="I50" s="11">
        <f t="shared" si="2"/>
        <v>310.25</v>
      </c>
      <c r="J50" s="11">
        <f t="shared" si="3"/>
        <v>292</v>
      </c>
      <c r="K50" s="11">
        <f t="shared" si="4"/>
        <v>273.75</v>
      </c>
      <c r="L50" s="11">
        <f t="shared" si="5"/>
        <v>255.49999999999997</v>
      </c>
      <c r="M50" s="11">
        <f t="shared" si="6"/>
        <v>219</v>
      </c>
      <c r="N50" s="9">
        <f t="shared" si="7"/>
        <v>109500</v>
      </c>
      <c r="O50" s="12">
        <f t="shared" si="8"/>
        <v>10950</v>
      </c>
      <c r="P50" s="19"/>
    </row>
    <row r="51" spans="1:16" x14ac:dyDescent="0.25">
      <c r="A51" s="1">
        <v>3</v>
      </c>
      <c r="B51" s="7">
        <v>46</v>
      </c>
      <c r="C51" s="3" t="s">
        <v>23</v>
      </c>
      <c r="D51" s="13">
        <v>500</v>
      </c>
      <c r="E51" s="3">
        <v>20</v>
      </c>
      <c r="F51" s="8">
        <v>365</v>
      </c>
      <c r="G51" s="11">
        <f t="shared" si="0"/>
        <v>346.75</v>
      </c>
      <c r="H51" s="11">
        <f t="shared" si="1"/>
        <v>328.5</v>
      </c>
      <c r="I51" s="11">
        <f t="shared" si="2"/>
        <v>310.25</v>
      </c>
      <c r="J51" s="11">
        <f t="shared" si="3"/>
        <v>292</v>
      </c>
      <c r="K51" s="11">
        <f t="shared" si="4"/>
        <v>273.75</v>
      </c>
      <c r="L51" s="11">
        <f t="shared" si="5"/>
        <v>255.49999999999997</v>
      </c>
      <c r="M51" s="11">
        <f t="shared" si="6"/>
        <v>219</v>
      </c>
      <c r="N51" s="9">
        <f t="shared" si="7"/>
        <v>109500</v>
      </c>
      <c r="O51" s="12">
        <f t="shared" si="8"/>
        <v>10950</v>
      </c>
      <c r="P51" s="19"/>
    </row>
    <row r="52" spans="1:16" x14ac:dyDescent="0.25">
      <c r="A52" s="1">
        <v>3</v>
      </c>
      <c r="B52" s="3">
        <v>47</v>
      </c>
      <c r="C52" s="3" t="s">
        <v>23</v>
      </c>
      <c r="D52" s="13">
        <v>500</v>
      </c>
      <c r="E52" s="3">
        <v>20</v>
      </c>
      <c r="F52" s="8">
        <v>365</v>
      </c>
      <c r="G52" s="11">
        <f t="shared" si="0"/>
        <v>346.75</v>
      </c>
      <c r="H52" s="11">
        <f t="shared" si="1"/>
        <v>328.5</v>
      </c>
      <c r="I52" s="11">
        <f t="shared" si="2"/>
        <v>310.25</v>
      </c>
      <c r="J52" s="11">
        <f t="shared" si="3"/>
        <v>292</v>
      </c>
      <c r="K52" s="11">
        <f t="shared" si="4"/>
        <v>273.75</v>
      </c>
      <c r="L52" s="11">
        <f t="shared" si="5"/>
        <v>255.49999999999997</v>
      </c>
      <c r="M52" s="11">
        <f t="shared" si="6"/>
        <v>219</v>
      </c>
      <c r="N52" s="9">
        <f t="shared" si="7"/>
        <v>109500</v>
      </c>
      <c r="O52" s="12">
        <f t="shared" si="8"/>
        <v>10950</v>
      </c>
      <c r="P52" s="19"/>
    </row>
    <row r="53" spans="1:16" x14ac:dyDescent="0.25">
      <c r="A53" s="1">
        <v>3</v>
      </c>
      <c r="B53" s="7">
        <v>48</v>
      </c>
      <c r="C53" s="3" t="s">
        <v>23</v>
      </c>
      <c r="D53" s="13">
        <v>500</v>
      </c>
      <c r="E53" s="3">
        <v>20</v>
      </c>
      <c r="F53" s="8">
        <v>365</v>
      </c>
      <c r="G53" s="11">
        <f t="shared" si="0"/>
        <v>346.75</v>
      </c>
      <c r="H53" s="11">
        <f t="shared" si="1"/>
        <v>328.5</v>
      </c>
      <c r="I53" s="11">
        <f t="shared" si="2"/>
        <v>310.25</v>
      </c>
      <c r="J53" s="11">
        <f t="shared" si="3"/>
        <v>292</v>
      </c>
      <c r="K53" s="11">
        <f t="shared" si="4"/>
        <v>273.75</v>
      </c>
      <c r="L53" s="11">
        <f t="shared" si="5"/>
        <v>255.49999999999997</v>
      </c>
      <c r="M53" s="11">
        <f t="shared" si="6"/>
        <v>219</v>
      </c>
      <c r="N53" s="9">
        <f t="shared" si="7"/>
        <v>109500</v>
      </c>
      <c r="O53" s="12">
        <f t="shared" si="8"/>
        <v>10950</v>
      </c>
      <c r="P53" s="19"/>
    </row>
    <row r="54" spans="1:16" x14ac:dyDescent="0.25">
      <c r="A54" s="1">
        <v>3</v>
      </c>
      <c r="B54" s="7">
        <v>49</v>
      </c>
      <c r="C54" s="3" t="s">
        <v>23</v>
      </c>
      <c r="D54" s="13">
        <v>500</v>
      </c>
      <c r="E54" s="3">
        <v>20</v>
      </c>
      <c r="F54" s="8">
        <v>365</v>
      </c>
      <c r="G54" s="11">
        <f t="shared" si="0"/>
        <v>346.75</v>
      </c>
      <c r="H54" s="11">
        <f t="shared" si="1"/>
        <v>328.5</v>
      </c>
      <c r="I54" s="11">
        <f t="shared" si="2"/>
        <v>310.25</v>
      </c>
      <c r="J54" s="11">
        <f t="shared" si="3"/>
        <v>292</v>
      </c>
      <c r="K54" s="11">
        <f t="shared" si="4"/>
        <v>273.75</v>
      </c>
      <c r="L54" s="11">
        <f t="shared" si="5"/>
        <v>255.49999999999997</v>
      </c>
      <c r="M54" s="11">
        <f t="shared" si="6"/>
        <v>219</v>
      </c>
      <c r="N54" s="9">
        <f t="shared" si="7"/>
        <v>109500</v>
      </c>
      <c r="O54" s="12">
        <f t="shared" si="8"/>
        <v>10950</v>
      </c>
      <c r="P54" s="19"/>
    </row>
    <row r="55" spans="1:16" x14ac:dyDescent="0.25">
      <c r="A55" s="1">
        <v>3</v>
      </c>
      <c r="B55" s="3">
        <v>50</v>
      </c>
      <c r="C55" s="3" t="s">
        <v>23</v>
      </c>
      <c r="D55" s="13">
        <v>500</v>
      </c>
      <c r="E55" s="3">
        <v>20</v>
      </c>
      <c r="F55" s="8">
        <v>365</v>
      </c>
      <c r="G55" s="11">
        <f t="shared" si="0"/>
        <v>346.75</v>
      </c>
      <c r="H55" s="11">
        <f t="shared" si="1"/>
        <v>328.5</v>
      </c>
      <c r="I55" s="11">
        <f t="shared" si="2"/>
        <v>310.25</v>
      </c>
      <c r="J55" s="11">
        <f t="shared" si="3"/>
        <v>292</v>
      </c>
      <c r="K55" s="11">
        <f t="shared" si="4"/>
        <v>273.75</v>
      </c>
      <c r="L55" s="11">
        <f t="shared" si="5"/>
        <v>255.49999999999997</v>
      </c>
      <c r="M55" s="11">
        <f t="shared" si="6"/>
        <v>219</v>
      </c>
      <c r="N55" s="9">
        <f t="shared" si="7"/>
        <v>109500</v>
      </c>
      <c r="O55" s="12">
        <f t="shared" si="8"/>
        <v>10950</v>
      </c>
      <c r="P55" s="19"/>
    </row>
    <row r="56" spans="1:16" x14ac:dyDescent="0.25">
      <c r="A56" s="1">
        <v>3</v>
      </c>
      <c r="B56" s="7">
        <v>51</v>
      </c>
      <c r="C56" s="3" t="s">
        <v>23</v>
      </c>
      <c r="D56" s="13">
        <v>500</v>
      </c>
      <c r="E56" s="3">
        <v>20</v>
      </c>
      <c r="F56" s="8">
        <v>365</v>
      </c>
      <c r="G56" s="11">
        <f t="shared" si="0"/>
        <v>346.75</v>
      </c>
      <c r="H56" s="11">
        <f t="shared" si="1"/>
        <v>328.5</v>
      </c>
      <c r="I56" s="11">
        <f t="shared" si="2"/>
        <v>310.25</v>
      </c>
      <c r="J56" s="11">
        <f t="shared" si="3"/>
        <v>292</v>
      </c>
      <c r="K56" s="11">
        <f t="shared" si="4"/>
        <v>273.75</v>
      </c>
      <c r="L56" s="11">
        <f t="shared" si="5"/>
        <v>255.49999999999997</v>
      </c>
      <c r="M56" s="11">
        <f t="shared" si="6"/>
        <v>219</v>
      </c>
      <c r="N56" s="9">
        <f t="shared" si="7"/>
        <v>109500</v>
      </c>
      <c r="O56" s="12">
        <f t="shared" si="8"/>
        <v>10950</v>
      </c>
      <c r="P56" s="19"/>
    </row>
    <row r="57" spans="1:16" x14ac:dyDescent="0.25">
      <c r="A57" s="1">
        <v>3</v>
      </c>
      <c r="B57" s="7">
        <v>52</v>
      </c>
      <c r="C57" s="3" t="s">
        <v>23</v>
      </c>
      <c r="D57" s="13">
        <v>533.5</v>
      </c>
      <c r="E57" s="3">
        <v>20</v>
      </c>
      <c r="F57" s="8">
        <v>365</v>
      </c>
      <c r="G57" s="11">
        <f t="shared" si="0"/>
        <v>346.75</v>
      </c>
      <c r="H57" s="11">
        <f t="shared" si="1"/>
        <v>328.5</v>
      </c>
      <c r="I57" s="11">
        <f t="shared" si="2"/>
        <v>310.25</v>
      </c>
      <c r="J57" s="11">
        <f t="shared" si="3"/>
        <v>292</v>
      </c>
      <c r="K57" s="11">
        <f t="shared" si="4"/>
        <v>273.75</v>
      </c>
      <c r="L57" s="11">
        <f t="shared" si="5"/>
        <v>255.49999999999997</v>
      </c>
      <c r="M57" s="11">
        <f t="shared" si="6"/>
        <v>219</v>
      </c>
      <c r="N57" s="9">
        <f t="shared" si="7"/>
        <v>116836.5</v>
      </c>
      <c r="O57" s="12">
        <f t="shared" si="8"/>
        <v>11683.650000000001</v>
      </c>
      <c r="P57" s="19"/>
    </row>
    <row r="58" spans="1:16" x14ac:dyDescent="0.25">
      <c r="A58" s="1">
        <v>2</v>
      </c>
      <c r="B58" s="3">
        <v>53</v>
      </c>
      <c r="C58" s="8" t="s">
        <v>24</v>
      </c>
      <c r="D58" s="11">
        <v>150</v>
      </c>
      <c r="E58" s="16">
        <v>20</v>
      </c>
      <c r="F58" s="11">
        <v>365</v>
      </c>
      <c r="G58" s="11">
        <f t="shared" si="0"/>
        <v>346.75</v>
      </c>
      <c r="H58" s="11">
        <f t="shared" si="1"/>
        <v>328.5</v>
      </c>
      <c r="I58" s="11">
        <f t="shared" si="2"/>
        <v>310.25</v>
      </c>
      <c r="J58" s="11">
        <f t="shared" si="3"/>
        <v>292</v>
      </c>
      <c r="K58" s="11">
        <f t="shared" si="4"/>
        <v>273.75</v>
      </c>
      <c r="L58" s="11">
        <f t="shared" si="5"/>
        <v>255.49999999999997</v>
      </c>
      <c r="M58" s="11">
        <f t="shared" si="6"/>
        <v>219</v>
      </c>
      <c r="N58" s="9">
        <f t="shared" si="7"/>
        <v>32850</v>
      </c>
      <c r="O58" s="12">
        <f t="shared" si="8"/>
        <v>3285</v>
      </c>
      <c r="P58" s="19"/>
    </row>
    <row r="59" spans="1:16" x14ac:dyDescent="0.25">
      <c r="A59" s="1">
        <v>2</v>
      </c>
      <c r="B59" s="7">
        <v>54</v>
      </c>
      <c r="C59" s="8" t="s">
        <v>24</v>
      </c>
      <c r="D59" s="11">
        <v>150</v>
      </c>
      <c r="E59" s="16">
        <v>20</v>
      </c>
      <c r="F59" s="11">
        <v>365</v>
      </c>
      <c r="G59" s="11">
        <f t="shared" si="0"/>
        <v>346.75</v>
      </c>
      <c r="H59" s="11">
        <f t="shared" si="1"/>
        <v>328.5</v>
      </c>
      <c r="I59" s="11">
        <f t="shared" si="2"/>
        <v>310.25</v>
      </c>
      <c r="J59" s="11">
        <f t="shared" si="3"/>
        <v>292</v>
      </c>
      <c r="K59" s="11">
        <f t="shared" si="4"/>
        <v>273.75</v>
      </c>
      <c r="L59" s="11">
        <f t="shared" si="5"/>
        <v>255.49999999999997</v>
      </c>
      <c r="M59" s="11">
        <f t="shared" si="6"/>
        <v>219</v>
      </c>
      <c r="N59" s="9">
        <f t="shared" si="7"/>
        <v>32850</v>
      </c>
      <c r="O59" s="12">
        <f t="shared" si="8"/>
        <v>3285</v>
      </c>
      <c r="P59" s="19"/>
    </row>
    <row r="60" spans="1:16" x14ac:dyDescent="0.25">
      <c r="A60" s="1">
        <v>2</v>
      </c>
      <c r="B60" s="7">
        <v>55</v>
      </c>
      <c r="C60" s="8" t="s">
        <v>24</v>
      </c>
      <c r="D60" s="11">
        <v>150</v>
      </c>
      <c r="E60" s="16">
        <v>20</v>
      </c>
      <c r="F60" s="11">
        <v>365</v>
      </c>
      <c r="G60" s="11">
        <f t="shared" si="0"/>
        <v>346.75</v>
      </c>
      <c r="H60" s="11">
        <f t="shared" si="1"/>
        <v>328.5</v>
      </c>
      <c r="I60" s="11">
        <f t="shared" si="2"/>
        <v>310.25</v>
      </c>
      <c r="J60" s="11">
        <f t="shared" si="3"/>
        <v>292</v>
      </c>
      <c r="K60" s="11">
        <f t="shared" si="4"/>
        <v>273.75</v>
      </c>
      <c r="L60" s="11">
        <f t="shared" si="5"/>
        <v>255.49999999999997</v>
      </c>
      <c r="M60" s="11">
        <f t="shared" si="6"/>
        <v>219</v>
      </c>
      <c r="N60" s="9">
        <f t="shared" si="7"/>
        <v>32850</v>
      </c>
      <c r="O60" s="12">
        <f t="shared" si="8"/>
        <v>3285</v>
      </c>
      <c r="P60" s="19"/>
    </row>
    <row r="61" spans="1:16" x14ac:dyDescent="0.25">
      <c r="A61" s="1">
        <v>2</v>
      </c>
      <c r="B61" s="3">
        <v>56</v>
      </c>
      <c r="C61" s="8" t="s">
        <v>24</v>
      </c>
      <c r="D61" s="11">
        <v>150</v>
      </c>
      <c r="E61" s="16">
        <v>20</v>
      </c>
      <c r="F61" s="11">
        <v>365</v>
      </c>
      <c r="G61" s="11">
        <f t="shared" si="0"/>
        <v>346.75</v>
      </c>
      <c r="H61" s="11">
        <f t="shared" si="1"/>
        <v>328.5</v>
      </c>
      <c r="I61" s="11">
        <f t="shared" si="2"/>
        <v>310.25</v>
      </c>
      <c r="J61" s="11">
        <f t="shared" si="3"/>
        <v>292</v>
      </c>
      <c r="K61" s="11">
        <f t="shared" si="4"/>
        <v>273.75</v>
      </c>
      <c r="L61" s="11">
        <f t="shared" si="5"/>
        <v>255.49999999999997</v>
      </c>
      <c r="M61" s="11">
        <f t="shared" si="6"/>
        <v>219</v>
      </c>
      <c r="N61" s="9">
        <f t="shared" si="7"/>
        <v>32850</v>
      </c>
      <c r="O61" s="12">
        <f t="shared" si="8"/>
        <v>3285</v>
      </c>
      <c r="P61" s="19"/>
    </row>
    <row r="62" spans="1:16" x14ac:dyDescent="0.25">
      <c r="A62" s="1">
        <v>2</v>
      </c>
      <c r="B62" s="7">
        <v>57</v>
      </c>
      <c r="C62" s="8" t="s">
        <v>24</v>
      </c>
      <c r="D62" s="11">
        <v>150</v>
      </c>
      <c r="E62" s="16">
        <v>20</v>
      </c>
      <c r="F62" s="11">
        <v>365</v>
      </c>
      <c r="G62" s="11">
        <f t="shared" si="0"/>
        <v>346.75</v>
      </c>
      <c r="H62" s="11">
        <f t="shared" si="1"/>
        <v>328.5</v>
      </c>
      <c r="I62" s="11">
        <f t="shared" si="2"/>
        <v>310.25</v>
      </c>
      <c r="J62" s="11">
        <f t="shared" si="3"/>
        <v>292</v>
      </c>
      <c r="K62" s="11">
        <f t="shared" si="4"/>
        <v>273.75</v>
      </c>
      <c r="L62" s="11">
        <f t="shared" si="5"/>
        <v>255.49999999999997</v>
      </c>
      <c r="M62" s="11">
        <f t="shared" si="6"/>
        <v>219</v>
      </c>
      <c r="N62" s="9">
        <f t="shared" si="7"/>
        <v>32850</v>
      </c>
      <c r="O62" s="12">
        <f t="shared" si="8"/>
        <v>3285</v>
      </c>
      <c r="P62" s="19"/>
    </row>
    <row r="63" spans="1:16" x14ac:dyDescent="0.25">
      <c r="A63" s="1">
        <v>2</v>
      </c>
      <c r="B63" s="7">
        <v>58</v>
      </c>
      <c r="C63" s="8" t="s">
        <v>24</v>
      </c>
      <c r="D63" s="11">
        <v>150</v>
      </c>
      <c r="E63" s="16">
        <v>20</v>
      </c>
      <c r="F63" s="11">
        <v>365</v>
      </c>
      <c r="G63" s="11">
        <f t="shared" si="0"/>
        <v>346.75</v>
      </c>
      <c r="H63" s="11">
        <f t="shared" si="1"/>
        <v>328.5</v>
      </c>
      <c r="I63" s="11">
        <f t="shared" si="2"/>
        <v>310.25</v>
      </c>
      <c r="J63" s="11">
        <f t="shared" si="3"/>
        <v>292</v>
      </c>
      <c r="K63" s="11">
        <f t="shared" si="4"/>
        <v>273.75</v>
      </c>
      <c r="L63" s="11">
        <f t="shared" si="5"/>
        <v>255.49999999999997</v>
      </c>
      <c r="M63" s="11">
        <f t="shared" si="6"/>
        <v>219</v>
      </c>
      <c r="N63" s="9">
        <f t="shared" si="7"/>
        <v>32850</v>
      </c>
      <c r="O63" s="12">
        <f t="shared" si="8"/>
        <v>3285</v>
      </c>
      <c r="P63" s="19"/>
    </row>
    <row r="64" spans="1:16" x14ac:dyDescent="0.25">
      <c r="A64" s="1">
        <v>2</v>
      </c>
      <c r="B64" s="3">
        <v>59</v>
      </c>
      <c r="C64" s="8" t="s">
        <v>24</v>
      </c>
      <c r="D64" s="11">
        <v>150</v>
      </c>
      <c r="E64" s="16">
        <v>20</v>
      </c>
      <c r="F64" s="11">
        <v>365</v>
      </c>
      <c r="G64" s="11">
        <f t="shared" si="0"/>
        <v>346.75</v>
      </c>
      <c r="H64" s="11">
        <f t="shared" si="1"/>
        <v>328.5</v>
      </c>
      <c r="I64" s="11">
        <f t="shared" si="2"/>
        <v>310.25</v>
      </c>
      <c r="J64" s="11">
        <f t="shared" si="3"/>
        <v>292</v>
      </c>
      <c r="K64" s="11">
        <f t="shared" si="4"/>
        <v>273.75</v>
      </c>
      <c r="L64" s="11">
        <f t="shared" si="5"/>
        <v>255.49999999999997</v>
      </c>
      <c r="M64" s="11">
        <f t="shared" si="6"/>
        <v>219</v>
      </c>
      <c r="N64" s="9">
        <f t="shared" si="7"/>
        <v>32850</v>
      </c>
      <c r="O64" s="12">
        <f t="shared" si="8"/>
        <v>3285</v>
      </c>
      <c r="P64" s="19"/>
    </row>
    <row r="65" spans="1:16" x14ac:dyDescent="0.25">
      <c r="A65" s="1">
        <v>2</v>
      </c>
      <c r="B65" s="7">
        <v>60</v>
      </c>
      <c r="C65" s="8" t="s">
        <v>24</v>
      </c>
      <c r="D65" s="11">
        <v>150</v>
      </c>
      <c r="E65" s="16">
        <v>20</v>
      </c>
      <c r="F65" s="11">
        <v>365</v>
      </c>
      <c r="G65" s="11">
        <f t="shared" si="0"/>
        <v>346.75</v>
      </c>
      <c r="H65" s="11">
        <f t="shared" si="1"/>
        <v>328.5</v>
      </c>
      <c r="I65" s="11">
        <f t="shared" si="2"/>
        <v>310.25</v>
      </c>
      <c r="J65" s="11">
        <f t="shared" si="3"/>
        <v>292</v>
      </c>
      <c r="K65" s="11">
        <f t="shared" si="4"/>
        <v>273.75</v>
      </c>
      <c r="L65" s="11">
        <f t="shared" si="5"/>
        <v>255.49999999999997</v>
      </c>
      <c r="M65" s="11">
        <f t="shared" si="6"/>
        <v>219</v>
      </c>
      <c r="N65" s="9">
        <f t="shared" si="7"/>
        <v>32850</v>
      </c>
      <c r="O65" s="12">
        <f t="shared" si="8"/>
        <v>3285</v>
      </c>
      <c r="P65" s="19"/>
    </row>
    <row r="66" spans="1:16" x14ac:dyDescent="0.25">
      <c r="A66" s="1">
        <v>2</v>
      </c>
      <c r="B66" s="7">
        <v>61</v>
      </c>
      <c r="C66" s="8" t="s">
        <v>24</v>
      </c>
      <c r="D66" s="11">
        <v>150</v>
      </c>
      <c r="E66" s="16">
        <v>20</v>
      </c>
      <c r="F66" s="11">
        <v>365</v>
      </c>
      <c r="G66" s="11">
        <f t="shared" si="0"/>
        <v>346.75</v>
      </c>
      <c r="H66" s="11">
        <f t="shared" si="1"/>
        <v>328.5</v>
      </c>
      <c r="I66" s="11">
        <f t="shared" si="2"/>
        <v>310.25</v>
      </c>
      <c r="J66" s="11">
        <f t="shared" si="3"/>
        <v>292</v>
      </c>
      <c r="K66" s="11">
        <f t="shared" si="4"/>
        <v>273.75</v>
      </c>
      <c r="L66" s="11">
        <f t="shared" si="5"/>
        <v>255.49999999999997</v>
      </c>
      <c r="M66" s="11">
        <f t="shared" si="6"/>
        <v>219</v>
      </c>
      <c r="N66" s="9">
        <f t="shared" si="7"/>
        <v>32850</v>
      </c>
      <c r="O66" s="12">
        <f t="shared" si="8"/>
        <v>3285</v>
      </c>
      <c r="P66" s="19"/>
    </row>
    <row r="67" spans="1:16" x14ac:dyDescent="0.25">
      <c r="A67" s="1">
        <v>2</v>
      </c>
      <c r="B67" s="3">
        <v>62</v>
      </c>
      <c r="C67" s="8" t="s">
        <v>24</v>
      </c>
      <c r="D67" s="11">
        <v>75.510000000000005</v>
      </c>
      <c r="E67" s="16">
        <v>20</v>
      </c>
      <c r="F67" s="11">
        <v>365</v>
      </c>
      <c r="G67" s="11">
        <f t="shared" si="0"/>
        <v>346.75</v>
      </c>
      <c r="H67" s="11">
        <f t="shared" si="1"/>
        <v>328.5</v>
      </c>
      <c r="I67" s="11">
        <f t="shared" si="2"/>
        <v>310.25</v>
      </c>
      <c r="J67" s="11">
        <f t="shared" si="3"/>
        <v>292</v>
      </c>
      <c r="K67" s="11">
        <f t="shared" si="4"/>
        <v>273.75</v>
      </c>
      <c r="L67" s="11">
        <f t="shared" si="5"/>
        <v>255.49999999999997</v>
      </c>
      <c r="M67" s="11">
        <f t="shared" si="6"/>
        <v>219</v>
      </c>
      <c r="N67" s="9">
        <f t="shared" si="7"/>
        <v>16536.690000000002</v>
      </c>
      <c r="O67" s="12">
        <f t="shared" si="8"/>
        <v>1653.6690000000003</v>
      </c>
      <c r="P67" s="19"/>
    </row>
    <row r="68" spans="1:16" x14ac:dyDescent="0.25">
      <c r="A68" s="1">
        <v>3</v>
      </c>
      <c r="B68" s="7">
        <v>63</v>
      </c>
      <c r="C68" s="3" t="s">
        <v>25</v>
      </c>
      <c r="D68" s="13">
        <v>332.77</v>
      </c>
      <c r="E68" s="3">
        <v>24</v>
      </c>
      <c r="F68" s="8">
        <v>346</v>
      </c>
      <c r="G68" s="11">
        <f t="shared" si="0"/>
        <v>328.7</v>
      </c>
      <c r="H68" s="11">
        <f t="shared" si="1"/>
        <v>311.40000000000003</v>
      </c>
      <c r="I68" s="11">
        <f t="shared" si="2"/>
        <v>294.09999999999997</v>
      </c>
      <c r="J68" s="11">
        <f t="shared" si="3"/>
        <v>276.8</v>
      </c>
      <c r="K68" s="11">
        <f t="shared" si="4"/>
        <v>259.5</v>
      </c>
      <c r="L68" s="11">
        <f t="shared" si="5"/>
        <v>242.2</v>
      </c>
      <c r="M68" s="11">
        <f t="shared" si="6"/>
        <v>207.6</v>
      </c>
      <c r="N68" s="9">
        <f t="shared" si="7"/>
        <v>69083.051999999996</v>
      </c>
      <c r="O68" s="12">
        <f t="shared" si="8"/>
        <v>6908.3051999999998</v>
      </c>
      <c r="P68" s="19"/>
    </row>
    <row r="69" spans="1:16" x14ac:dyDescent="0.25">
      <c r="A69" s="1"/>
      <c r="B69" s="1"/>
      <c r="C69" s="1"/>
      <c r="D69" s="17">
        <f>SUM(D6:D68)</f>
        <v>21233.949999999997</v>
      </c>
      <c r="E69" s="1"/>
      <c r="F69" s="1"/>
      <c r="G69" s="1"/>
      <c r="H69" s="1"/>
      <c r="I69" s="1"/>
      <c r="J69" s="1"/>
      <c r="K69" s="1"/>
      <c r="L69" s="1"/>
      <c r="M69" s="1"/>
      <c r="N69" s="17">
        <f>SUM(N6:N68)</f>
        <v>4038864.0816000002</v>
      </c>
      <c r="O69" s="1"/>
    </row>
  </sheetData>
  <autoFilter ref="A5:P69" xr:uid="{51258BFA-283B-496A-96CA-A326ED4BF4CF}"/>
  <mergeCells count="1">
    <mergeCell ref="P6:P68"/>
  </mergeCells>
  <pageMargins left="0.70866141732283472" right="0.70866141732283472" top="0.46" bottom="0.4" header="0.2" footer="0.16"/>
  <pageSetup paperSize="9" orientation="landscape" r:id="rId1"/>
  <headerFooter>
    <oddHeader>&amp;CTABEL PRETURI VANZARE TEAVA RECUPERATA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2023-09-04T07:27:36Z</cp:lastPrinted>
  <dcterms:created xsi:type="dcterms:W3CDTF">2023-09-04T07:13:25Z</dcterms:created>
  <dcterms:modified xsi:type="dcterms:W3CDTF">2024-08-21T09:27:13Z</dcterms:modified>
</cp:coreProperties>
</file>